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iquicheo 2024\PRESUPUESTOS BASADOS EN RESULTADOS\PBR 2026\PBR PERIODICO OFICIAL\3.-ANEXO PROGRAMATICO DE OBRA (APO)\"/>
    </mc:Choice>
  </mc:AlternateContent>
  <xr:revisionPtr revIDLastSave="0" documentId="8_{F9F2117B-F7E2-48E8-AAB5-DE5EB095E4A3}" xr6:coauthVersionLast="47" xr6:coauthVersionMax="47" xr10:uidLastSave="{00000000-0000-0000-0000-000000000000}"/>
  <bookViews>
    <workbookView xWindow="-120" yWindow="-120" windowWidth="29040" windowHeight="15720" xr2:uid="{6900931B-FB90-4CA6-A1E8-E8156DC459FE}"/>
  </bookViews>
  <sheets>
    <sheet name="POA 2025 SIN ARMON  NVO" sheetId="1" r:id="rId1"/>
  </sheets>
  <externalReferences>
    <externalReference r:id="rId2"/>
    <externalReference r:id="rId3"/>
  </externalReferences>
  <definedNames>
    <definedName name="_xlnm._FilterDatabase" localSheetId="0" hidden="1">'POA 2025 SIN ARMON  NVO'!$T$10:$T$93</definedName>
    <definedName name="_xlnm.Print_Area" localSheetId="0">'POA 2025 SIN ARMON  NVO'!$A$1:$U$103</definedName>
    <definedName name="_xlnm.Print_Titles" localSheetId="0">'POA 2025 SIN ARMON  NVO'!$1:$12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1" l="1"/>
  <c r="S92" i="1"/>
  <c r="R92" i="1"/>
  <c r="R93" i="1" s="1"/>
  <c r="Q92" i="1"/>
  <c r="P92" i="1"/>
  <c r="P93" i="1" s="1"/>
  <c r="N92" i="1"/>
  <c r="N93" i="1" s="1"/>
  <c r="M90" i="1"/>
  <c r="O90" i="1" s="1"/>
  <c r="O88" i="1"/>
  <c r="O92" i="1" s="1"/>
  <c r="O93" i="1" s="1"/>
  <c r="M88" i="1"/>
  <c r="M92" i="1" s="1"/>
  <c r="M86" i="1"/>
  <c r="O86" i="1" s="1"/>
  <c r="S84" i="1"/>
  <c r="R84" i="1"/>
  <c r="P84" i="1"/>
  <c r="O84" i="1"/>
  <c r="N84" i="1"/>
  <c r="M82" i="1"/>
  <c r="Q82" i="1" s="1"/>
  <c r="M80" i="1"/>
  <c r="M84" i="1" s="1"/>
  <c r="S77" i="1"/>
  <c r="R77" i="1"/>
  <c r="P77" i="1"/>
  <c r="O77" i="1"/>
  <c r="N77" i="1"/>
  <c r="M76" i="1"/>
  <c r="Q76" i="1" s="1"/>
  <c r="Q74" i="1"/>
  <c r="M74" i="1"/>
  <c r="M64" i="1"/>
  <c r="Q64" i="1" s="1"/>
  <c r="Q62" i="1"/>
  <c r="M62" i="1"/>
  <c r="M60" i="1"/>
  <c r="Q60" i="1" s="1"/>
  <c r="Q58" i="1"/>
  <c r="M58" i="1"/>
  <c r="M56" i="1"/>
  <c r="Q56" i="1" s="1"/>
  <c r="Q54" i="1"/>
  <c r="M54" i="1"/>
  <c r="M52" i="1"/>
  <c r="Q52" i="1" s="1"/>
  <c r="Q50" i="1"/>
  <c r="Q48" i="1"/>
  <c r="Q46" i="1"/>
  <c r="M46" i="1" s="1"/>
  <c r="I46" i="1"/>
  <c r="C46" i="1"/>
  <c r="Q37" i="1"/>
  <c r="M37" i="1"/>
  <c r="I37" i="1"/>
  <c r="C37" i="1"/>
  <c r="Q35" i="1"/>
  <c r="M35" i="1" s="1"/>
  <c r="I35" i="1"/>
  <c r="C35" i="1"/>
  <c r="Q33" i="1"/>
  <c r="M33" i="1"/>
  <c r="I33" i="1"/>
  <c r="C33" i="1"/>
  <c r="Q31" i="1"/>
  <c r="M31" i="1" s="1"/>
  <c r="I31" i="1"/>
  <c r="C31" i="1"/>
  <c r="Q29" i="1"/>
  <c r="M29" i="1"/>
  <c r="I29" i="1"/>
  <c r="C29" i="1"/>
  <c r="Q27" i="1"/>
  <c r="I27" i="1"/>
  <c r="C27" i="1"/>
  <c r="S24" i="1"/>
  <c r="R24" i="1"/>
  <c r="P24" i="1"/>
  <c r="O24" i="1"/>
  <c r="N24" i="1"/>
  <c r="Q21" i="1"/>
  <c r="M21" i="1"/>
  <c r="M19" i="1"/>
  <c r="Q19" i="1" s="1"/>
  <c r="Q17" i="1"/>
  <c r="M17" i="1"/>
  <c r="M15" i="1"/>
  <c r="M24" i="1" s="1"/>
  <c r="M93" i="1" l="1"/>
  <c r="Q77" i="1"/>
  <c r="Q80" i="1"/>
  <c r="Q84" i="1" s="1"/>
  <c r="Q93" i="1" s="1"/>
  <c r="Q15" i="1"/>
  <c r="Q24" i="1" s="1"/>
  <c r="M27" i="1"/>
  <c r="M77" i="1" s="1"/>
</calcChain>
</file>

<file path=xl/sharedStrings.xml><?xml version="1.0" encoding="utf-8"?>
<sst xmlns="http://schemas.openxmlformats.org/spreadsheetml/2006/main" count="324" uniqueCount="162">
  <si>
    <t>MUNICIPIO DE TIQUICHEO DE NICOLAS ROMERO, MICHOACAN</t>
  </si>
  <si>
    <t>DIRECCION DE OBRAS PUBLICAS</t>
  </si>
  <si>
    <t>2024 - 2027</t>
  </si>
  <si>
    <t xml:space="preserve">ANEXO PROGRAMATICO DE OBRAS </t>
  </si>
  <si>
    <t>N°. MUNICIPIO: 092</t>
  </si>
  <si>
    <t>NOMBRE DEL MUNICIPIO: TIQUICHEO DE NICOLAS ROMERO, MICH.</t>
  </si>
  <si>
    <t>EJERCICIO PRESUPUESTAL:   2026</t>
  </si>
  <si>
    <t>PRIORIDAD</t>
  </si>
  <si>
    <t>GRADO DE MARGINACION</t>
  </si>
  <si>
    <t>LOCALIDAD</t>
  </si>
  <si>
    <t>UPP</t>
  </si>
  <si>
    <t>UR</t>
  </si>
  <si>
    <t>PRG</t>
  </si>
  <si>
    <t>PRY</t>
  </si>
  <si>
    <t>COG</t>
  </si>
  <si>
    <t>NOMBRE DE LA OBRA</t>
  </si>
  <si>
    <t>METAS PROGRAMADAS</t>
  </si>
  <si>
    <t>RECURSOS PROGRAMADOS</t>
  </si>
  <si>
    <t>MODALIDAD DE EJECUCION</t>
  </si>
  <si>
    <t>PERIODO DE EJECUCION</t>
  </si>
  <si>
    <t>UNIDAD</t>
  </si>
  <si>
    <t>CANTIDAD</t>
  </si>
  <si>
    <t>NÚMERO DE BENEFICIARIOS</t>
  </si>
  <si>
    <t>COSTO TOTAL</t>
  </si>
  <si>
    <t xml:space="preserve">MUNICIPAL </t>
  </si>
  <si>
    <t>CONVENIDO</t>
  </si>
  <si>
    <t>FEDERAL</t>
  </si>
  <si>
    <t>BENEFICIARIOS</t>
  </si>
  <si>
    <t>DIRECTO</t>
  </si>
  <si>
    <t>ESTATAL</t>
  </si>
  <si>
    <t>FONDO III</t>
  </si>
  <si>
    <t>FONDO IV</t>
  </si>
  <si>
    <t xml:space="preserve"> AGUA POTABLE</t>
  </si>
  <si>
    <t>0126</t>
  </si>
  <si>
    <t>BAJO</t>
  </si>
  <si>
    <t>CEIBAS DE TRUJILLO</t>
  </si>
  <si>
    <t>003</t>
  </si>
  <si>
    <t>022</t>
  </si>
  <si>
    <t>61301</t>
  </si>
  <si>
    <t xml:space="preserve"> CONSTRUCCION DE RED DE DISTRIBUCION DE AGUA ENTUBADA EN COLONIA CENTRO DE CEIBAS DE TRUJILLO</t>
  </si>
  <si>
    <t>MTS</t>
  </si>
  <si>
    <t>1800</t>
  </si>
  <si>
    <t>1000</t>
  </si>
  <si>
    <t>C</t>
  </si>
  <si>
    <t>MAY-JUN</t>
  </si>
  <si>
    <t>0226</t>
  </si>
  <si>
    <t xml:space="preserve"> CONSTRUCCION DE RED DE DISTRIBUCION DE AGUA ENTUBADA SALIDA AL GUAYABO EN CEIBAS DE TRUJILLO</t>
  </si>
  <si>
    <t>JUN-JUL</t>
  </si>
  <si>
    <t>0326</t>
  </si>
  <si>
    <t>MEDIO</t>
  </si>
  <si>
    <t>EL TERRERO</t>
  </si>
  <si>
    <t>CONSTRUCCION DE RED DE DISTRIBUCION DE AGUA POTABLE EN EL TERRERO</t>
  </si>
  <si>
    <t>200</t>
  </si>
  <si>
    <t>ADMON</t>
  </si>
  <si>
    <t>NOV</t>
  </si>
  <si>
    <t>0426</t>
  </si>
  <si>
    <t>EL LIMON DE PAPATZINDAN</t>
  </si>
  <si>
    <t>CONSTRUCCION DE RED DE DISTRIBUCION DE AGUA POTABLE EN EL LIMON DE PAPATZINDAN</t>
  </si>
  <si>
    <t>300</t>
  </si>
  <si>
    <t>TOTAL DE AGUA POTABLE</t>
  </si>
  <si>
    <t>URBANIZACION</t>
  </si>
  <si>
    <t>0526</t>
  </si>
  <si>
    <t>ALTO</t>
  </si>
  <si>
    <t>029</t>
  </si>
  <si>
    <t>61503</t>
  </si>
  <si>
    <t>KM</t>
  </si>
  <si>
    <t>250</t>
  </si>
  <si>
    <t>FEB-MAR</t>
  </si>
  <si>
    <t>0626</t>
  </si>
  <si>
    <t>1109</t>
  </si>
  <si>
    <t>MAR</t>
  </si>
  <si>
    <t>0726</t>
  </si>
  <si>
    <t>350</t>
  </si>
  <si>
    <t>MAR-ABR</t>
  </si>
  <si>
    <t>0826</t>
  </si>
  <si>
    <t>ABR</t>
  </si>
  <si>
    <t>0926</t>
  </si>
  <si>
    <t>1379</t>
  </si>
  <si>
    <t>ABR-MAY</t>
  </si>
  <si>
    <t>1026</t>
  </si>
  <si>
    <t>1028</t>
  </si>
  <si>
    <t>MAY</t>
  </si>
  <si>
    <t xml:space="preserve"> </t>
  </si>
  <si>
    <t>1126</t>
  </si>
  <si>
    <t>30</t>
  </si>
  <si>
    <t>024</t>
  </si>
  <si>
    <t>61605</t>
  </si>
  <si>
    <t xml:space="preserve">CONSTRUCCION DE PAVIMENTACION HIDRAULICO EN CALLE VICENTE GUERRERO EN EL LIMON DE PAPATZINDAN </t>
  </si>
  <si>
    <t>M2</t>
  </si>
  <si>
    <t>FEB</t>
  </si>
  <si>
    <t>1326</t>
  </si>
  <si>
    <t>SAN CARLOS (LAS MOJARRAS)</t>
  </si>
  <si>
    <t>025</t>
  </si>
  <si>
    <t>61405</t>
  </si>
  <si>
    <t>REHABILITACION DE ALUMBRADO PÚBLICO EN SAN CARLOS (LAS MOJARRAS)</t>
  </si>
  <si>
    <t>PZA</t>
  </si>
  <si>
    <t>JUL</t>
  </si>
  <si>
    <t>1426</t>
  </si>
  <si>
    <t>HUAHUASCO</t>
  </si>
  <si>
    <t>031</t>
  </si>
  <si>
    <t>61204</t>
  </si>
  <si>
    <t>CONSTRUCCION DE TECHO ELEVADO TIPO ARCO EN CANCHA DE USOS MULTIPLES EN HUAHUASCO</t>
  </si>
  <si>
    <t>JUL-AGO</t>
  </si>
  <si>
    <t>1526</t>
  </si>
  <si>
    <t>TIQUICHEO</t>
  </si>
  <si>
    <t>REHABILITACION CON PAVIMENTO ASFALTICO DE AV. INDEPENDENCIA, COLONIA CENTRO EN TIQUICHEO</t>
  </si>
  <si>
    <t>AGO-SEP</t>
  </si>
  <si>
    <t>1626</t>
  </si>
  <si>
    <t>CONSTRUCCION DE GUARNICION Y BANQUETA EN AV. INDEPENDENCIA, COLONIA EJIDO NUEVO EN TIQUICHEO</t>
  </si>
  <si>
    <t>4000</t>
  </si>
  <si>
    <t>SEP</t>
  </si>
  <si>
    <t>1726</t>
  </si>
  <si>
    <t>CONSTRUCCION DE PAVIMENTACION HIDRAULICO EN CALLE GALAXIA, COLONIA BELLA VISTA DEL SOL EN TIQUICHEO</t>
  </si>
  <si>
    <t>OCT</t>
  </si>
  <si>
    <t>1826</t>
  </si>
  <si>
    <t>LAS ANONAS</t>
  </si>
  <si>
    <t>030</t>
  </si>
  <si>
    <t>61606</t>
  </si>
  <si>
    <t>REHABILITACION DE PISO EN CANCHA PUBLICA DE USOS MULTIPLES DE LAS ANONAS</t>
  </si>
  <si>
    <t>270</t>
  </si>
  <si>
    <t>OCT-NOV</t>
  </si>
  <si>
    <t>1926</t>
  </si>
  <si>
    <t>PURUNGUEO</t>
  </si>
  <si>
    <t>CONSTRUCCION DE PAVIMENTACION HIDRAULICO EN CALLE AL PANTEON EN PURUNGUEO</t>
  </si>
  <si>
    <t>2026</t>
  </si>
  <si>
    <t>CONSTRUCCION DE PAVIMENTO HIDRAULICO EN CALLE JOSEFA ORTIZ DE DOMINGUEZ, COLONIA ALBARRAN EN TIQUICHEO</t>
  </si>
  <si>
    <t>800</t>
  </si>
  <si>
    <t>2126</t>
  </si>
  <si>
    <t>REHABILITACION DE ESPACIO MULTIDEPORTIVO EN COLONIA LA ARBOLEDA DE TIQUICHEO</t>
  </si>
  <si>
    <t>2226</t>
  </si>
  <si>
    <t>SAN PEDRO</t>
  </si>
  <si>
    <t>CONSTRUCCION DE TECHO ELEVADO TIPO ARCO EN CANCHA DE USOS MULTIPLES EN SAN PEDRO</t>
  </si>
  <si>
    <t>125</t>
  </si>
  <si>
    <t>TOTAL DE URBANIZACION</t>
  </si>
  <si>
    <t>INFRAESTRUCTURA BÁSICA DEL SECTOR EDUCATIVO</t>
  </si>
  <si>
    <t>2326</t>
  </si>
  <si>
    <t>EL ZAPOTE CHICO</t>
  </si>
  <si>
    <t>027</t>
  </si>
  <si>
    <t>61202</t>
  </si>
  <si>
    <t>CONSTRUCCION DE TECHO ELEVADO EN ESCUELA PRIMARIA DE ZAPOTE CHICO</t>
  </si>
  <si>
    <t>100</t>
  </si>
  <si>
    <t>SEP-OCT</t>
  </si>
  <si>
    <t>2426</t>
  </si>
  <si>
    <t>SIETE CARRERAS</t>
  </si>
  <si>
    <t>CONSTRUCCION DE CANCHA DE FUTBOL 7 EN SIETE CARRERAS</t>
  </si>
  <si>
    <t>TOTAL DE INFRAESTRUCTURA BÁSICA DEL SECTOR EDUCATIVO</t>
  </si>
  <si>
    <t>10 FAEISPUM</t>
  </si>
  <si>
    <t>2526</t>
  </si>
  <si>
    <t>CUARANGUEO</t>
  </si>
  <si>
    <t>033</t>
  </si>
  <si>
    <t>PAVIMENTACION DE CALLE CUARANGUEO</t>
  </si>
  <si>
    <t>MAR-JUN</t>
  </si>
  <si>
    <t>2626</t>
  </si>
  <si>
    <t>ZIRUCUARO</t>
  </si>
  <si>
    <t>PAVIMENTACION DE CALLE ZIRUCUARO</t>
  </si>
  <si>
    <t>MAY-JUL</t>
  </si>
  <si>
    <t>2726</t>
  </si>
  <si>
    <t>TZENTZENGUARO</t>
  </si>
  <si>
    <t>PAVIMENTACION DE CALLE TZENTZENGUARO</t>
  </si>
  <si>
    <t>JUL-SEP</t>
  </si>
  <si>
    <t>TOTAL DE FAEISPUM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</si>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</sst>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 Antiqua"/>
      <family val="1"/>
    </font>
    <font>
      <b/>
      <sz val="15"/>
      <name val="Book Antiqua"/>
      <family val="1"/>
    </font>
    <font>
      <sz val="16"/>
      <color theme="1"/>
      <name val="Calibri"/>
      <family val="2"/>
      <scheme val="minor"/>
    </font>
    <font>
      <b/>
      <sz val="13"/>
      <name val="Book Antiqua"/>
      <family val="1"/>
    </font>
    <font>
      <sz val="1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.5"/>
      <name val="Arial"/>
      <family val="2"/>
    </font>
    <font>
      <b/>
      <sz val="8"/>
      <name val="Arial"/>
      <family val="2"/>
    </font>
    <font>
      <b/>
      <sz val="12"/>
      <name val="Book Antiqua"/>
      <family val="1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.5"/>
      <name val="Book Antiqua"/>
      <family val="1"/>
    </font>
    <font>
      <sz val="8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11"/>
      <name val="Book Antiqua"/>
      <family val="1"/>
    </font>
    <font>
      <sz val="8.5"/>
      <color theme="1"/>
      <name val="Calibri"/>
      <family val="2"/>
      <scheme val="minor"/>
    </font>
    <font>
      <b/>
      <sz val="9"/>
      <name val="Calibri"/>
      <family val="2"/>
    </font>
    <font>
      <b/>
      <sz val="9"/>
      <name val="Book Antiqua"/>
      <family val="1"/>
    </font>
    <font>
      <sz val="9"/>
      <color theme="1"/>
      <name val="Book Antiqua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6" fillId="0" borderId="0" xfId="2" applyFont="1" applyAlignment="1">
      <alignment horizontal="center"/>
    </xf>
    <xf numFmtId="0" fontId="7" fillId="0" borderId="0" xfId="2" applyFont="1"/>
    <xf numFmtId="0" fontId="8" fillId="2" borderId="2" xfId="2" applyFont="1" applyFill="1" applyBorder="1" applyAlignment="1">
      <alignment vertical="center"/>
    </xf>
    <xf numFmtId="0" fontId="8" fillId="2" borderId="3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/>
    </xf>
    <xf numFmtId="0" fontId="9" fillId="2" borderId="3" xfId="2" applyFont="1" applyFill="1" applyBorder="1"/>
    <xf numFmtId="0" fontId="9" fillId="2" borderId="3" xfId="2" applyFont="1" applyFill="1" applyBorder="1" applyAlignment="1">
      <alignment horizontal="center"/>
    </xf>
    <xf numFmtId="164" fontId="8" fillId="2" borderId="3" xfId="2" applyNumberFormat="1" applyFont="1" applyFill="1" applyBorder="1" applyAlignment="1">
      <alignment vertical="center"/>
    </xf>
    <xf numFmtId="0" fontId="9" fillId="2" borderId="4" xfId="2" applyFont="1" applyFill="1" applyBorder="1" applyAlignment="1">
      <alignment horizontal="center"/>
    </xf>
    <xf numFmtId="0" fontId="13" fillId="2" borderId="5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164" fontId="13" fillId="2" borderId="9" xfId="2" applyNumberFormat="1" applyFont="1" applyFill="1" applyBorder="1" applyAlignment="1">
      <alignment horizontal="center" vertical="center" wrapText="1"/>
    </xf>
    <xf numFmtId="49" fontId="13" fillId="2" borderId="9" xfId="2" applyNumberFormat="1" applyFont="1" applyFill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textRotation="255" wrapText="1"/>
    </xf>
    <xf numFmtId="0" fontId="13" fillId="0" borderId="11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164" fontId="13" fillId="0" borderId="12" xfId="2" applyNumberFormat="1" applyFont="1" applyBorder="1" applyAlignment="1">
      <alignment horizontal="center" vertical="center" wrapText="1"/>
    </xf>
    <xf numFmtId="49" fontId="13" fillId="0" borderId="12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/>
    </xf>
    <xf numFmtId="164" fontId="13" fillId="0" borderId="16" xfId="2" applyNumberFormat="1" applyFont="1" applyBorder="1" applyAlignment="1">
      <alignment horizontal="center" vertical="center" wrapText="1"/>
    </xf>
    <xf numFmtId="49" fontId="13" fillId="0" borderId="16" xfId="2" applyNumberFormat="1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 wrapText="1"/>
    </xf>
    <xf numFmtId="49" fontId="15" fillId="0" borderId="18" xfId="2" applyNumberFormat="1" applyFont="1" applyBorder="1" applyAlignment="1">
      <alignment horizontal="center" vertical="center" wrapText="1"/>
    </xf>
    <xf numFmtId="49" fontId="15" fillId="0" borderId="19" xfId="2" applyNumberFormat="1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49" fontId="15" fillId="0" borderId="20" xfId="2" applyNumberFormat="1" applyFont="1" applyBorder="1" applyAlignment="1">
      <alignment horizontal="center" vertical="center" wrapText="1"/>
    </xf>
    <xf numFmtId="0" fontId="15" fillId="0" borderId="20" xfId="2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right" vertical="center"/>
    </xf>
    <xf numFmtId="164" fontId="18" fillId="0" borderId="20" xfId="2" applyNumberFormat="1" applyFont="1" applyBorder="1" applyAlignment="1">
      <alignment horizontal="right" vertical="center"/>
    </xf>
    <xf numFmtId="164" fontId="18" fillId="0" borderId="20" xfId="2" applyNumberFormat="1" applyFont="1" applyBorder="1" applyAlignment="1">
      <alignment horizontal="right" vertical="center" wrapText="1"/>
    </xf>
    <xf numFmtId="0" fontId="18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6" fillId="0" borderId="20" xfId="0" applyFont="1" applyBorder="1" applyAlignment="1">
      <alignment horizontal="right" vertical="center" wrapText="1"/>
    </xf>
    <xf numFmtId="164" fontId="20" fillId="0" borderId="20" xfId="2" applyNumberFormat="1" applyFont="1" applyBorder="1" applyAlignment="1">
      <alignment horizontal="right" vertical="center"/>
    </xf>
    <xf numFmtId="0" fontId="20" fillId="0" borderId="21" xfId="2" applyFont="1" applyBorder="1" applyAlignment="1">
      <alignment horizontal="center" vertical="center"/>
    </xf>
    <xf numFmtId="164" fontId="19" fillId="0" borderId="20" xfId="2" applyNumberFormat="1" applyFont="1" applyBorder="1" applyAlignment="1">
      <alignment horizontal="right" vertical="center"/>
    </xf>
    <xf numFmtId="0" fontId="19" fillId="0" borderId="20" xfId="2" applyFont="1" applyBorder="1" applyAlignment="1">
      <alignment horizontal="center" vertical="center"/>
    </xf>
    <xf numFmtId="0" fontId="21" fillId="0" borderId="20" xfId="2" applyFont="1" applyBorder="1" applyAlignment="1">
      <alignment horizontal="right" vertical="center"/>
    </xf>
    <xf numFmtId="0" fontId="22" fillId="0" borderId="20" xfId="2" applyFont="1" applyBorder="1" applyAlignment="1">
      <alignment horizontal="center" vertical="center" wrapText="1"/>
    </xf>
    <xf numFmtId="164" fontId="21" fillId="0" borderId="20" xfId="2" applyNumberFormat="1" applyFont="1" applyBorder="1" applyAlignment="1">
      <alignment horizontal="right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22" fillId="0" borderId="21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49" fontId="22" fillId="0" borderId="20" xfId="2" applyNumberFormat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20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3" fillId="0" borderId="20" xfId="2" applyFont="1" applyBorder="1" applyAlignment="1">
      <alignment horizontal="right" vertical="center" wrapText="1"/>
    </xf>
    <xf numFmtId="0" fontId="13" fillId="0" borderId="20" xfId="2" applyFont="1" applyBorder="1" applyAlignment="1">
      <alignment horizontal="center" vertical="center"/>
    </xf>
    <xf numFmtId="164" fontId="23" fillId="0" borderId="20" xfId="2" applyNumberFormat="1" applyFont="1" applyBorder="1" applyAlignment="1">
      <alignment horizontal="right" vertical="center" wrapText="1"/>
    </xf>
    <xf numFmtId="0" fontId="24" fillId="0" borderId="20" xfId="0" applyFont="1" applyBorder="1" applyAlignment="1">
      <alignment horizontal="right" vertical="center" wrapText="1"/>
    </xf>
    <xf numFmtId="0" fontId="15" fillId="0" borderId="20" xfId="2" applyFont="1" applyBorder="1" applyAlignment="1">
      <alignment vertical="center" wrapText="1"/>
    </xf>
    <xf numFmtId="49" fontId="15" fillId="0" borderId="22" xfId="2" applyNumberFormat="1" applyFont="1" applyBorder="1" applyAlignment="1">
      <alignment horizontal="center" vertical="center" wrapText="1"/>
    </xf>
    <xf numFmtId="49" fontId="15" fillId="0" borderId="23" xfId="2" applyNumberFormat="1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49" fontId="15" fillId="0" borderId="24" xfId="2" applyNumberFormat="1" applyFont="1" applyBorder="1" applyAlignment="1">
      <alignment horizontal="center" vertical="center" wrapText="1"/>
    </xf>
    <xf numFmtId="0" fontId="15" fillId="0" borderId="24" xfId="2" applyFont="1" applyBorder="1" applyAlignment="1">
      <alignment horizontal="left" vertical="center" wrapText="1"/>
    </xf>
    <xf numFmtId="164" fontId="17" fillId="0" borderId="24" xfId="0" applyNumberFormat="1" applyFont="1" applyBorder="1" applyAlignment="1">
      <alignment horizontal="right" vertical="center"/>
    </xf>
    <xf numFmtId="164" fontId="18" fillId="0" borderId="24" xfId="2" applyNumberFormat="1" applyFont="1" applyBorder="1" applyAlignment="1">
      <alignment horizontal="right" vertical="center"/>
    </xf>
    <xf numFmtId="164" fontId="18" fillId="0" borderId="24" xfId="2" applyNumberFormat="1" applyFont="1" applyBorder="1" applyAlignment="1">
      <alignment horizontal="right" vertical="center" wrapText="1"/>
    </xf>
    <xf numFmtId="0" fontId="18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49" fontId="15" fillId="0" borderId="0" xfId="2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164" fontId="17" fillId="0" borderId="0" xfId="0" applyNumberFormat="1" applyFont="1" applyAlignment="1">
      <alignment horizontal="right" vertical="center"/>
    </xf>
    <xf numFmtId="164" fontId="18" fillId="0" borderId="0" xfId="2" applyNumberFormat="1" applyFont="1" applyAlignment="1">
      <alignment horizontal="right" vertical="center"/>
    </xf>
    <xf numFmtId="164" fontId="18" fillId="0" borderId="0" xfId="2" applyNumberFormat="1" applyFont="1" applyAlignment="1">
      <alignment horizontal="right" vertical="center" wrapText="1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21" fillId="0" borderId="0" xfId="2" applyFont="1" applyAlignment="1">
      <alignment horizontal="right" vertical="center"/>
    </xf>
    <xf numFmtId="49" fontId="25" fillId="0" borderId="0" xfId="2" applyNumberFormat="1" applyFont="1" applyAlignment="1">
      <alignment horizontal="center" vertical="center" wrapText="1"/>
    </xf>
    <xf numFmtId="164" fontId="25" fillId="0" borderId="0" xfId="2" applyNumberFormat="1" applyFont="1" applyAlignment="1">
      <alignment vertical="center"/>
    </xf>
    <xf numFmtId="0" fontId="26" fillId="0" borderId="0" xfId="0" applyFont="1" applyAlignment="1">
      <alignment horizontal="right" vertical="center" wrapText="1"/>
    </xf>
    <xf numFmtId="164" fontId="27" fillId="0" borderId="0" xfId="2" applyNumberFormat="1" applyFont="1" applyAlignment="1">
      <alignment horizontal="right" vertical="center"/>
    </xf>
    <xf numFmtId="0" fontId="28" fillId="0" borderId="0" xfId="2" applyFont="1" applyAlignment="1">
      <alignment horizontal="right" vertical="center"/>
    </xf>
    <xf numFmtId="0" fontId="28" fillId="0" borderId="0" xfId="2" applyFont="1" applyAlignment="1">
      <alignment horizontal="center" vertical="center"/>
    </xf>
    <xf numFmtId="164" fontId="11" fillId="0" borderId="0" xfId="2" applyNumberFormat="1" applyFont="1" applyAlignment="1">
      <alignment horizontal="right" vertical="center"/>
    </xf>
    <xf numFmtId="0" fontId="23" fillId="0" borderId="0" xfId="2" applyFont="1" applyAlignment="1">
      <alignment horizontal="center" vertical="center"/>
    </xf>
    <xf numFmtId="49" fontId="15" fillId="0" borderId="14" xfId="2" applyNumberFormat="1" applyFont="1" applyBorder="1" applyAlignment="1">
      <alignment horizontal="center" vertical="center" wrapText="1"/>
    </xf>
    <xf numFmtId="49" fontId="15" fillId="0" borderId="16" xfId="2" applyNumberFormat="1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left" vertical="center" wrapText="1"/>
    </xf>
    <xf numFmtId="164" fontId="17" fillId="0" borderId="16" xfId="0" applyNumberFormat="1" applyFont="1" applyBorder="1" applyAlignment="1">
      <alignment horizontal="right" vertical="center"/>
    </xf>
    <xf numFmtId="164" fontId="18" fillId="0" borderId="16" xfId="2" applyNumberFormat="1" applyFont="1" applyBorder="1" applyAlignment="1">
      <alignment horizontal="right" vertical="center"/>
    </xf>
    <xf numFmtId="164" fontId="18" fillId="0" borderId="16" xfId="2" applyNumberFormat="1" applyFont="1" applyBorder="1" applyAlignment="1">
      <alignment horizontal="right" vertical="center" wrapText="1"/>
    </xf>
    <xf numFmtId="0" fontId="18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0" fillId="0" borderId="20" xfId="0" applyBorder="1"/>
    <xf numFmtId="0" fontId="16" fillId="0" borderId="20" xfId="0" applyFont="1" applyBorder="1" applyAlignment="1">
      <alignment horizontal="center"/>
    </xf>
    <xf numFmtId="49" fontId="29" fillId="0" borderId="18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/>
    </xf>
    <xf numFmtId="0" fontId="0" fillId="2" borderId="0" xfId="0" applyFill="1"/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0" fillId="0" borderId="20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14" fillId="0" borderId="24" xfId="2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 wrapText="1"/>
    </xf>
    <xf numFmtId="164" fontId="14" fillId="0" borderId="24" xfId="2" applyNumberFormat="1" applyFont="1" applyBorder="1" applyAlignment="1">
      <alignment horizontal="right" vertical="center"/>
    </xf>
    <xf numFmtId="0" fontId="19" fillId="0" borderId="24" xfId="2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164" fontId="21" fillId="0" borderId="0" xfId="2" applyNumberFormat="1" applyFont="1" applyAlignment="1">
      <alignment horizontal="right" vertical="center"/>
    </xf>
    <xf numFmtId="164" fontId="0" fillId="0" borderId="0" xfId="0" applyNumberFormat="1"/>
    <xf numFmtId="9" fontId="0" fillId="2" borderId="0" xfId="1" applyFont="1" applyFill="1"/>
    <xf numFmtId="0" fontId="14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left" vertical="center" wrapText="1"/>
    </xf>
    <xf numFmtId="0" fontId="14" fillId="0" borderId="20" xfId="2" applyFont="1" applyBorder="1" applyAlignment="1">
      <alignment horizontal="left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49" fontId="13" fillId="2" borderId="2" xfId="2" applyNumberFormat="1" applyFont="1" applyFill="1" applyBorder="1" applyAlignment="1">
      <alignment horizontal="center" vertical="center"/>
    </xf>
    <xf numFmtId="49" fontId="13" fillId="2" borderId="4" xfId="2" applyNumberFormat="1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 textRotation="255" wrapText="1"/>
    </xf>
    <xf numFmtId="0" fontId="10" fillId="2" borderId="7" xfId="2" applyFont="1" applyFill="1" applyBorder="1" applyAlignment="1">
      <alignment horizontal="center" vertical="center" textRotation="255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5" xfId="2" xr:uid="{E6FF9A6E-86FB-42D2-9791-29B3F8E7E3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405729</xdr:colOff>
      <xdr:row>7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4F5F7C-437E-496C-889B-517C7CB2D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1013212" cy="1695027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533401</xdr:colOff>
      <xdr:row>0</xdr:row>
      <xdr:rowOff>0</xdr:rowOff>
    </xdr:from>
    <xdr:to>
      <xdr:col>20</xdr:col>
      <xdr:colOff>707572</xdr:colOff>
      <xdr:row>7</xdr:row>
      <xdr:rowOff>195091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F13D7A-C230-4CE3-B288-7A0E998AC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4441" y="0"/>
          <a:ext cx="2795451" cy="1741951"/>
        </a:xfrm>
        <a:prstGeom prst="rect">
          <a:avLst/>
        </a:prstGeom>
      </xdr:spPr>
    </xdr:pic>
    <xdr:clientData/>
  </xdr:twoCellAnchor>
  <xdr:twoCellAnchor>
    <xdr:from>
      <xdr:col>3</xdr:col>
      <xdr:colOff>337456</xdr:colOff>
      <xdr:row>96</xdr:row>
      <xdr:rowOff>13608</xdr:rowOff>
    </xdr:from>
    <xdr:to>
      <xdr:col>8</xdr:col>
      <xdr:colOff>2254702</xdr:colOff>
      <xdr:row>97</xdr:row>
      <xdr:rowOff>191815</xdr:rowOff>
    </xdr:to>
    <xdr:sp macro="" textlink="">
      <xdr:nvSpPr>
        <xdr:cNvPr id="4" name="18 CuadroTexto">
          <a:extLst>
            <a:ext uri="{FF2B5EF4-FFF2-40B4-BE49-F238E27FC236}">
              <a16:creationId xmlns:a16="http://schemas.microsoft.com/office/drawing/2014/main" id="{03B889AB-6281-4708-B063-0D096B3AE227}"/>
            </a:ext>
          </a:extLst>
        </xdr:cNvPr>
        <xdr:cNvSpPr txBox="1"/>
      </xdr:nvSpPr>
      <xdr:spPr>
        <a:xfrm>
          <a:off x="3019696" y="26935068"/>
          <a:ext cx="3479346" cy="399187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C. MARIO REYES TAVERA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PRESIDENTE MUNICIPAL</a:t>
          </a:r>
          <a:endParaRPr lang="es-ES" sz="900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8</xdr:col>
      <xdr:colOff>2461738</xdr:colOff>
      <xdr:row>100</xdr:row>
      <xdr:rowOff>10879</xdr:rowOff>
    </xdr:from>
    <xdr:to>
      <xdr:col>10</xdr:col>
      <xdr:colOff>601767</xdr:colOff>
      <xdr:row>101</xdr:row>
      <xdr:rowOff>187229</xdr:rowOff>
    </xdr:to>
    <xdr:sp macro="" textlink="">
      <xdr:nvSpPr>
        <xdr:cNvPr id="5" name="19 CuadroTexto">
          <a:extLst>
            <a:ext uri="{FF2B5EF4-FFF2-40B4-BE49-F238E27FC236}">
              <a16:creationId xmlns:a16="http://schemas.microsoft.com/office/drawing/2014/main" id="{0A053885-F3AC-4AC8-AD38-DA32F96D7317}"/>
            </a:ext>
          </a:extLst>
        </xdr:cNvPr>
        <xdr:cNvSpPr txBox="1"/>
      </xdr:nvSpPr>
      <xdr:spPr>
        <a:xfrm>
          <a:off x="6706078" y="27816259"/>
          <a:ext cx="3291149" cy="39733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</a:t>
          </a: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L. A. ROBERTO</a:t>
          </a:r>
          <a:r>
            <a:rPr lang="es-ES" sz="900" baseline="0">
              <a:latin typeface="Tahoma" pitchFamily="34" charset="0"/>
              <a:cs typeface="Tahoma" pitchFamily="34" charset="0"/>
            </a:rPr>
            <a:t> SOSA JAIMES</a:t>
          </a:r>
          <a:endParaRPr lang="es-ES" sz="900">
            <a:latin typeface="Tahoma" pitchFamily="34" charset="0"/>
            <a:cs typeface="Tahoma" pitchFamily="34" charset="0"/>
          </a:endParaRP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CONTRALOR MUNICIPAL</a:t>
          </a:r>
        </a:p>
      </xdr:txBody>
    </xdr:sp>
    <xdr:clientData/>
  </xdr:twoCellAnchor>
  <xdr:twoCellAnchor>
    <xdr:from>
      <xdr:col>14</xdr:col>
      <xdr:colOff>481627</xdr:colOff>
      <xdr:row>99</xdr:row>
      <xdr:rowOff>206828</xdr:rowOff>
    </xdr:from>
    <xdr:to>
      <xdr:col>18</xdr:col>
      <xdr:colOff>130008</xdr:colOff>
      <xdr:row>101</xdr:row>
      <xdr:rowOff>166809</xdr:rowOff>
    </xdr:to>
    <xdr:sp macro="" textlink="">
      <xdr:nvSpPr>
        <xdr:cNvPr id="6" name="20 CuadroTexto">
          <a:extLst>
            <a:ext uri="{FF2B5EF4-FFF2-40B4-BE49-F238E27FC236}">
              <a16:creationId xmlns:a16="http://schemas.microsoft.com/office/drawing/2014/main" id="{E69C95A8-4D03-46D1-B2DE-F7CCE731D955}"/>
            </a:ext>
          </a:extLst>
        </xdr:cNvPr>
        <xdr:cNvSpPr txBox="1"/>
      </xdr:nvSpPr>
      <xdr:spPr>
        <a:xfrm>
          <a:off x="13199407" y="27791228"/>
          <a:ext cx="3786041" cy="401941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___________________________________________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ING. ALEJANDRO E. PEREZ CUAMBA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DIRECTOR DE OBRAS PUBLICAS</a:t>
          </a:r>
          <a:endParaRPr lang="es-ES" sz="900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11</xdr:col>
      <xdr:colOff>140929</xdr:colOff>
      <xdr:row>96</xdr:row>
      <xdr:rowOff>21771</xdr:rowOff>
    </xdr:from>
    <xdr:to>
      <xdr:col>13</xdr:col>
      <xdr:colOff>565773</xdr:colOff>
      <xdr:row>97</xdr:row>
      <xdr:rowOff>200025</xdr:rowOff>
    </xdr:to>
    <xdr:sp macro="" textlink="">
      <xdr:nvSpPr>
        <xdr:cNvPr id="7" name="21 CuadroTexto">
          <a:extLst>
            <a:ext uri="{FF2B5EF4-FFF2-40B4-BE49-F238E27FC236}">
              <a16:creationId xmlns:a16="http://schemas.microsoft.com/office/drawing/2014/main" id="{05952B29-E43A-45F2-A25D-F321E35521D7}"/>
            </a:ext>
          </a:extLst>
        </xdr:cNvPr>
        <xdr:cNvSpPr txBox="1"/>
      </xdr:nvSpPr>
      <xdr:spPr>
        <a:xfrm>
          <a:off x="10145989" y="26943231"/>
          <a:ext cx="2352704" cy="399234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</a:t>
          </a: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MTRA.</a:t>
          </a:r>
          <a:r>
            <a:rPr lang="es-ES" sz="900" baseline="0">
              <a:latin typeface="Tahoma" pitchFamily="34" charset="0"/>
              <a:cs typeface="Tahoma" pitchFamily="34" charset="0"/>
            </a:rPr>
            <a:t> FLORINDA SALAZAR RODRIGUEZ</a:t>
          </a:r>
          <a:endParaRPr lang="es-ES" sz="900">
            <a:latin typeface="Tahoma" pitchFamily="34" charset="0"/>
            <a:cs typeface="Tahoma" pitchFamily="34" charset="0"/>
          </a:endParaRP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SINDICA MUNICIPAL</a:t>
          </a:r>
        </a:p>
      </xdr:txBody>
    </xdr:sp>
    <xdr:clientData/>
  </xdr:twoCellAnchor>
  <xdr:twoCellAnchor>
    <xdr:from>
      <xdr:col>16</xdr:col>
      <xdr:colOff>1238750</xdr:colOff>
      <xdr:row>96</xdr:row>
      <xdr:rowOff>32656</xdr:rowOff>
    </xdr:from>
    <xdr:to>
      <xdr:col>20</xdr:col>
      <xdr:colOff>718457</xdr:colOff>
      <xdr:row>97</xdr:row>
      <xdr:rowOff>208609</xdr:rowOff>
    </xdr:to>
    <xdr:sp macro="" textlink="">
      <xdr:nvSpPr>
        <xdr:cNvPr id="8" name="22 CuadroTexto">
          <a:extLst>
            <a:ext uri="{FF2B5EF4-FFF2-40B4-BE49-F238E27FC236}">
              <a16:creationId xmlns:a16="http://schemas.microsoft.com/office/drawing/2014/main" id="{5CB821B2-F20E-409D-9ACA-59F438276F37}"/>
            </a:ext>
          </a:extLst>
        </xdr:cNvPr>
        <xdr:cNvSpPr txBox="1"/>
      </xdr:nvSpPr>
      <xdr:spPr>
        <a:xfrm>
          <a:off x="15922490" y="26954116"/>
          <a:ext cx="3358287" cy="396933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_______________________________________</a:t>
          </a: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C.</a:t>
          </a:r>
          <a:r>
            <a:rPr lang="es-ES" sz="900" baseline="0">
              <a:latin typeface="Tahoma" pitchFamily="34" charset="0"/>
              <a:cs typeface="Tahoma" pitchFamily="34" charset="0"/>
            </a:rPr>
            <a:t> P. MARTHA CECILIA ARZATE GOMEZ</a:t>
          </a:r>
          <a:endParaRPr lang="es-ES" sz="900">
            <a:latin typeface="Tahoma" pitchFamily="34" charset="0"/>
            <a:cs typeface="Tahoma" pitchFamily="34" charset="0"/>
          </a:endParaRP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TESORERA MUNICIPAL</a:t>
          </a:r>
        </a:p>
      </xdr:txBody>
    </xdr:sp>
    <xdr:clientData/>
  </xdr:twoCellAnchor>
  <xdr:twoCellAnchor>
    <xdr:from>
      <xdr:col>3</xdr:col>
      <xdr:colOff>337456</xdr:colOff>
      <xdr:row>39</xdr:row>
      <xdr:rowOff>13608</xdr:rowOff>
    </xdr:from>
    <xdr:to>
      <xdr:col>8</xdr:col>
      <xdr:colOff>2254702</xdr:colOff>
      <xdr:row>40</xdr:row>
      <xdr:rowOff>191815</xdr:rowOff>
    </xdr:to>
    <xdr:sp macro="" textlink="">
      <xdr:nvSpPr>
        <xdr:cNvPr id="9" name="18 CuadroTexto">
          <a:extLst>
            <a:ext uri="{FF2B5EF4-FFF2-40B4-BE49-F238E27FC236}">
              <a16:creationId xmlns:a16="http://schemas.microsoft.com/office/drawing/2014/main" id="{6BC4443F-BB4F-4594-A3D3-A15C185636F9}"/>
            </a:ext>
          </a:extLst>
        </xdr:cNvPr>
        <xdr:cNvSpPr txBox="1"/>
      </xdr:nvSpPr>
      <xdr:spPr>
        <a:xfrm>
          <a:off x="3019696" y="10232028"/>
          <a:ext cx="3479346" cy="437287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C. MARIO REYES TAVERA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PRESIDENTE MUNICIPAL</a:t>
          </a:r>
          <a:endParaRPr lang="es-ES" sz="900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8</xdr:col>
      <xdr:colOff>2461738</xdr:colOff>
      <xdr:row>43</xdr:row>
      <xdr:rowOff>10879</xdr:rowOff>
    </xdr:from>
    <xdr:to>
      <xdr:col>10</xdr:col>
      <xdr:colOff>601767</xdr:colOff>
      <xdr:row>44</xdr:row>
      <xdr:rowOff>187229</xdr:rowOff>
    </xdr:to>
    <xdr:sp macro="" textlink="">
      <xdr:nvSpPr>
        <xdr:cNvPr id="10" name="19 CuadroTexto">
          <a:extLst>
            <a:ext uri="{FF2B5EF4-FFF2-40B4-BE49-F238E27FC236}">
              <a16:creationId xmlns:a16="http://schemas.microsoft.com/office/drawing/2014/main" id="{57664FFC-BE77-43CB-983B-C97A82FD59E7}"/>
            </a:ext>
          </a:extLst>
        </xdr:cNvPr>
        <xdr:cNvSpPr txBox="1"/>
      </xdr:nvSpPr>
      <xdr:spPr>
        <a:xfrm>
          <a:off x="6706078" y="11265619"/>
          <a:ext cx="3291149" cy="43543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</a:t>
          </a: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L. A. ROBERTO</a:t>
          </a:r>
          <a:r>
            <a:rPr lang="es-ES" sz="900" baseline="0">
              <a:latin typeface="Tahoma" pitchFamily="34" charset="0"/>
              <a:cs typeface="Tahoma" pitchFamily="34" charset="0"/>
            </a:rPr>
            <a:t> SOSA JAIMES</a:t>
          </a:r>
          <a:endParaRPr lang="es-ES" sz="900">
            <a:latin typeface="Tahoma" pitchFamily="34" charset="0"/>
            <a:cs typeface="Tahoma" pitchFamily="34" charset="0"/>
          </a:endParaRP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CONTRALOR MUNICIPAL</a:t>
          </a:r>
        </a:p>
      </xdr:txBody>
    </xdr:sp>
    <xdr:clientData/>
  </xdr:twoCellAnchor>
  <xdr:twoCellAnchor>
    <xdr:from>
      <xdr:col>14</xdr:col>
      <xdr:colOff>481627</xdr:colOff>
      <xdr:row>42</xdr:row>
      <xdr:rowOff>206828</xdr:rowOff>
    </xdr:from>
    <xdr:to>
      <xdr:col>18</xdr:col>
      <xdr:colOff>130008</xdr:colOff>
      <xdr:row>44</xdr:row>
      <xdr:rowOff>166809</xdr:rowOff>
    </xdr:to>
    <xdr:sp macro="" textlink="">
      <xdr:nvSpPr>
        <xdr:cNvPr id="11" name="20 CuadroTexto">
          <a:extLst>
            <a:ext uri="{FF2B5EF4-FFF2-40B4-BE49-F238E27FC236}">
              <a16:creationId xmlns:a16="http://schemas.microsoft.com/office/drawing/2014/main" id="{68A4417E-65FB-4456-9326-83543EB0AD4F}"/>
            </a:ext>
          </a:extLst>
        </xdr:cNvPr>
        <xdr:cNvSpPr txBox="1"/>
      </xdr:nvSpPr>
      <xdr:spPr>
        <a:xfrm>
          <a:off x="13199407" y="11202488"/>
          <a:ext cx="3786041" cy="478141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___________________________________________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ING. ALEJANDRO E. PEREZ CUAMBA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DIRECTOR DE OBRAS PUBLICAS</a:t>
          </a:r>
          <a:endParaRPr lang="es-ES" sz="900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10</xdr:col>
      <xdr:colOff>500743</xdr:colOff>
      <xdr:row>39</xdr:row>
      <xdr:rowOff>21771</xdr:rowOff>
    </xdr:from>
    <xdr:to>
      <xdr:col>13</xdr:col>
      <xdr:colOff>565773</xdr:colOff>
      <xdr:row>40</xdr:row>
      <xdr:rowOff>200025</xdr:rowOff>
    </xdr:to>
    <xdr:sp macro="" textlink="">
      <xdr:nvSpPr>
        <xdr:cNvPr id="12" name="21 CuadroTexto">
          <a:extLst>
            <a:ext uri="{FF2B5EF4-FFF2-40B4-BE49-F238E27FC236}">
              <a16:creationId xmlns:a16="http://schemas.microsoft.com/office/drawing/2014/main" id="{24DB4CEB-5EE1-45F8-9E44-2D17BE61F02B}"/>
            </a:ext>
          </a:extLst>
        </xdr:cNvPr>
        <xdr:cNvSpPr txBox="1"/>
      </xdr:nvSpPr>
      <xdr:spPr>
        <a:xfrm>
          <a:off x="9906000" y="10243457"/>
          <a:ext cx="2612287" cy="439511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________________________________________</a:t>
          </a: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MTRA.</a:t>
          </a:r>
          <a:r>
            <a:rPr lang="es-ES" sz="900" baseline="0">
              <a:latin typeface="Tahoma" pitchFamily="34" charset="0"/>
              <a:cs typeface="Tahoma" pitchFamily="34" charset="0"/>
            </a:rPr>
            <a:t> FLORINDA SALAZAR RODRIGUEZ</a:t>
          </a:r>
          <a:endParaRPr lang="es-ES" sz="900">
            <a:latin typeface="Tahoma" pitchFamily="34" charset="0"/>
            <a:cs typeface="Tahoma" pitchFamily="34" charset="0"/>
          </a:endParaRP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SINDICA MUNICIPAL</a:t>
          </a:r>
        </a:p>
      </xdr:txBody>
    </xdr:sp>
    <xdr:clientData/>
  </xdr:twoCellAnchor>
  <xdr:twoCellAnchor>
    <xdr:from>
      <xdr:col>16</xdr:col>
      <xdr:colOff>1238750</xdr:colOff>
      <xdr:row>39</xdr:row>
      <xdr:rowOff>32656</xdr:rowOff>
    </xdr:from>
    <xdr:to>
      <xdr:col>20</xdr:col>
      <xdr:colOff>718457</xdr:colOff>
      <xdr:row>40</xdr:row>
      <xdr:rowOff>208609</xdr:rowOff>
    </xdr:to>
    <xdr:sp macro="" textlink="">
      <xdr:nvSpPr>
        <xdr:cNvPr id="13" name="22 CuadroTexto">
          <a:extLst>
            <a:ext uri="{FF2B5EF4-FFF2-40B4-BE49-F238E27FC236}">
              <a16:creationId xmlns:a16="http://schemas.microsoft.com/office/drawing/2014/main" id="{B36B34C7-CF81-4A35-93C5-70AC520C1FB6}"/>
            </a:ext>
          </a:extLst>
        </xdr:cNvPr>
        <xdr:cNvSpPr txBox="1"/>
      </xdr:nvSpPr>
      <xdr:spPr>
        <a:xfrm>
          <a:off x="15922490" y="10251076"/>
          <a:ext cx="3358287" cy="435033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_______________________________________</a:t>
          </a: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C.</a:t>
          </a:r>
          <a:r>
            <a:rPr lang="es-ES" sz="900" baseline="0">
              <a:latin typeface="Tahoma" pitchFamily="34" charset="0"/>
              <a:cs typeface="Tahoma" pitchFamily="34" charset="0"/>
            </a:rPr>
            <a:t> P. MARTHA CECILIA ARZATE GOMEZ</a:t>
          </a:r>
          <a:endParaRPr lang="es-ES" sz="900">
            <a:latin typeface="Tahoma" pitchFamily="34" charset="0"/>
            <a:cs typeface="Tahoma" pitchFamily="34" charset="0"/>
          </a:endParaRP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TESORERA MUNICIPAL</a:t>
          </a:r>
        </a:p>
      </xdr:txBody>
    </xdr:sp>
    <xdr:clientData/>
  </xdr:twoCellAnchor>
  <xdr:twoCellAnchor>
    <xdr:from>
      <xdr:col>3</xdr:col>
      <xdr:colOff>337456</xdr:colOff>
      <xdr:row>66</xdr:row>
      <xdr:rowOff>13608</xdr:rowOff>
    </xdr:from>
    <xdr:to>
      <xdr:col>8</xdr:col>
      <xdr:colOff>2254702</xdr:colOff>
      <xdr:row>67</xdr:row>
      <xdr:rowOff>191815</xdr:rowOff>
    </xdr:to>
    <xdr:sp macro="" textlink="">
      <xdr:nvSpPr>
        <xdr:cNvPr id="14" name="18 CuadroTexto">
          <a:extLst>
            <a:ext uri="{FF2B5EF4-FFF2-40B4-BE49-F238E27FC236}">
              <a16:creationId xmlns:a16="http://schemas.microsoft.com/office/drawing/2014/main" id="{10BC602A-C588-473F-82B2-160D370729AC}"/>
            </a:ext>
          </a:extLst>
        </xdr:cNvPr>
        <xdr:cNvSpPr txBox="1"/>
      </xdr:nvSpPr>
      <xdr:spPr>
        <a:xfrm>
          <a:off x="3019696" y="18796908"/>
          <a:ext cx="3479346" cy="437287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C. MARIO REYES TAVERA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PRESIDENTE MUNICIPAL</a:t>
          </a:r>
          <a:endParaRPr lang="es-ES" sz="900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8</xdr:col>
      <xdr:colOff>2461738</xdr:colOff>
      <xdr:row>70</xdr:row>
      <xdr:rowOff>10879</xdr:rowOff>
    </xdr:from>
    <xdr:to>
      <xdr:col>10</xdr:col>
      <xdr:colOff>601767</xdr:colOff>
      <xdr:row>71</xdr:row>
      <xdr:rowOff>187229</xdr:rowOff>
    </xdr:to>
    <xdr:sp macro="" textlink="">
      <xdr:nvSpPr>
        <xdr:cNvPr id="15" name="19 CuadroTexto">
          <a:extLst>
            <a:ext uri="{FF2B5EF4-FFF2-40B4-BE49-F238E27FC236}">
              <a16:creationId xmlns:a16="http://schemas.microsoft.com/office/drawing/2014/main" id="{A65AD98F-AC8D-401C-BA93-DF7490FD75FB}"/>
            </a:ext>
          </a:extLst>
        </xdr:cNvPr>
        <xdr:cNvSpPr txBox="1"/>
      </xdr:nvSpPr>
      <xdr:spPr>
        <a:xfrm>
          <a:off x="6706078" y="19830499"/>
          <a:ext cx="3291149" cy="43543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</a:t>
          </a: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L. A. ROBERTO</a:t>
          </a:r>
          <a:r>
            <a:rPr lang="es-ES" sz="900" baseline="0">
              <a:latin typeface="Tahoma" pitchFamily="34" charset="0"/>
              <a:cs typeface="Tahoma" pitchFamily="34" charset="0"/>
            </a:rPr>
            <a:t> SOSA JAIMES</a:t>
          </a:r>
          <a:endParaRPr lang="es-ES" sz="900">
            <a:latin typeface="Tahoma" pitchFamily="34" charset="0"/>
            <a:cs typeface="Tahoma" pitchFamily="34" charset="0"/>
          </a:endParaRP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CONTRALOR MUNICIPAL</a:t>
          </a:r>
        </a:p>
      </xdr:txBody>
    </xdr:sp>
    <xdr:clientData/>
  </xdr:twoCellAnchor>
  <xdr:twoCellAnchor>
    <xdr:from>
      <xdr:col>14</xdr:col>
      <xdr:colOff>481627</xdr:colOff>
      <xdr:row>69</xdr:row>
      <xdr:rowOff>206828</xdr:rowOff>
    </xdr:from>
    <xdr:to>
      <xdr:col>18</xdr:col>
      <xdr:colOff>130008</xdr:colOff>
      <xdr:row>71</xdr:row>
      <xdr:rowOff>166809</xdr:rowOff>
    </xdr:to>
    <xdr:sp macro="" textlink="">
      <xdr:nvSpPr>
        <xdr:cNvPr id="16" name="20 CuadroTexto">
          <a:extLst>
            <a:ext uri="{FF2B5EF4-FFF2-40B4-BE49-F238E27FC236}">
              <a16:creationId xmlns:a16="http://schemas.microsoft.com/office/drawing/2014/main" id="{056D1311-BE88-4572-A8FB-67904D120247}"/>
            </a:ext>
          </a:extLst>
        </xdr:cNvPr>
        <xdr:cNvSpPr txBox="1"/>
      </xdr:nvSpPr>
      <xdr:spPr>
        <a:xfrm>
          <a:off x="13199407" y="19767368"/>
          <a:ext cx="3786041" cy="478141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___________________________________________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ING. ALEJANDRO E. PEREZ CUAMBA</a:t>
          </a:r>
        </a:p>
        <a:p>
          <a:pPr algn="ctr"/>
          <a:r>
            <a:rPr lang="es-ES" sz="900" baseline="0">
              <a:latin typeface="Tahoma" pitchFamily="34" charset="0"/>
              <a:cs typeface="Tahoma" pitchFamily="34" charset="0"/>
            </a:rPr>
            <a:t>DIRECTOR DE OBRAS PUBLICAS</a:t>
          </a:r>
          <a:endParaRPr lang="es-ES" sz="900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10</xdr:col>
      <xdr:colOff>370115</xdr:colOff>
      <xdr:row>66</xdr:row>
      <xdr:rowOff>21771</xdr:rowOff>
    </xdr:from>
    <xdr:to>
      <xdr:col>13</xdr:col>
      <xdr:colOff>565774</xdr:colOff>
      <xdr:row>67</xdr:row>
      <xdr:rowOff>200025</xdr:rowOff>
    </xdr:to>
    <xdr:sp macro="" textlink="">
      <xdr:nvSpPr>
        <xdr:cNvPr id="17" name="21 CuadroTexto">
          <a:extLst>
            <a:ext uri="{FF2B5EF4-FFF2-40B4-BE49-F238E27FC236}">
              <a16:creationId xmlns:a16="http://schemas.microsoft.com/office/drawing/2014/main" id="{D51A6FEA-FFE8-4F42-81CE-937134E49A09}"/>
            </a:ext>
          </a:extLst>
        </xdr:cNvPr>
        <xdr:cNvSpPr txBox="1"/>
      </xdr:nvSpPr>
      <xdr:spPr>
        <a:xfrm>
          <a:off x="9775372" y="18864942"/>
          <a:ext cx="2742916" cy="439512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_________________________________________</a:t>
          </a: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MTRA.</a:t>
          </a:r>
          <a:r>
            <a:rPr lang="es-ES" sz="900" baseline="0">
              <a:latin typeface="Tahoma" pitchFamily="34" charset="0"/>
              <a:cs typeface="Tahoma" pitchFamily="34" charset="0"/>
            </a:rPr>
            <a:t> FLORINDA SALAZAR RODRIGUEZ</a:t>
          </a:r>
          <a:endParaRPr lang="es-ES" sz="900">
            <a:latin typeface="Tahoma" pitchFamily="34" charset="0"/>
            <a:cs typeface="Tahoma" pitchFamily="34" charset="0"/>
          </a:endParaRP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SINDICA MUNICIPAL</a:t>
          </a:r>
        </a:p>
      </xdr:txBody>
    </xdr:sp>
    <xdr:clientData/>
  </xdr:twoCellAnchor>
  <xdr:twoCellAnchor>
    <xdr:from>
      <xdr:col>16</xdr:col>
      <xdr:colOff>1238750</xdr:colOff>
      <xdr:row>66</xdr:row>
      <xdr:rowOff>32656</xdr:rowOff>
    </xdr:from>
    <xdr:to>
      <xdr:col>20</xdr:col>
      <xdr:colOff>718457</xdr:colOff>
      <xdr:row>67</xdr:row>
      <xdr:rowOff>208609</xdr:rowOff>
    </xdr:to>
    <xdr:sp macro="" textlink="">
      <xdr:nvSpPr>
        <xdr:cNvPr id="18" name="22 CuadroTexto">
          <a:extLst>
            <a:ext uri="{FF2B5EF4-FFF2-40B4-BE49-F238E27FC236}">
              <a16:creationId xmlns:a16="http://schemas.microsoft.com/office/drawing/2014/main" id="{1714FC91-EFE8-4B1E-A644-882AB40339D3}"/>
            </a:ext>
          </a:extLst>
        </xdr:cNvPr>
        <xdr:cNvSpPr txBox="1"/>
      </xdr:nvSpPr>
      <xdr:spPr>
        <a:xfrm>
          <a:off x="15922490" y="18815956"/>
          <a:ext cx="3358287" cy="435033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900"/>
            <a:t>_______________________________________</a:t>
          </a: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C.</a:t>
          </a:r>
          <a:r>
            <a:rPr lang="es-ES" sz="900" baseline="0">
              <a:latin typeface="Tahoma" pitchFamily="34" charset="0"/>
              <a:cs typeface="Tahoma" pitchFamily="34" charset="0"/>
            </a:rPr>
            <a:t> P. MARTHA CECILIA ARZATE GOMEZ</a:t>
          </a:r>
          <a:endParaRPr lang="es-ES" sz="900">
            <a:latin typeface="Tahoma" pitchFamily="34" charset="0"/>
            <a:cs typeface="Tahoma" pitchFamily="34" charset="0"/>
          </a:endParaRPr>
        </a:p>
        <a:p>
          <a:pPr algn="ctr"/>
          <a:r>
            <a:rPr lang="es-ES" sz="900">
              <a:latin typeface="Tahoma" pitchFamily="34" charset="0"/>
              <a:cs typeface="Tahoma" pitchFamily="34" charset="0"/>
            </a:rPr>
            <a:t>TESORERA MUNICIPAL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IQUICHEO%2024-27\OBRAS%202026\APO%207\POA%202026.xlsx" TargetMode="External"/><Relationship Id="rId1" Type="http://schemas.openxmlformats.org/officeDocument/2006/relationships/externalLinkPath" Target="file:///F:\TIQUICHEO%2024-27\OBRAS%202026\APO%207\POA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IQUICHEO%2024-27\OBRAS%202025\11%20APO%207%202025\2%20POA%202025%20MARZO.xlsx" TargetMode="External"/><Relationship Id="rId1" Type="http://schemas.openxmlformats.org/officeDocument/2006/relationships/externalLinkPath" Target="file:///F:\TIQUICHEO%2024-27\OBRAS%202025\11%20APO%207%202025\2%20POA%20202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ARIO (26)"/>
      <sheetName val="POA 2025 SIN ARMON "/>
      <sheetName val="POA 2025 SIN ARMON  NVO"/>
      <sheetName val="FIRMAS REGIDORES"/>
    </sheetNames>
    <sheetDataSet>
      <sheetData sheetId="0">
        <row r="14">
          <cell r="N14">
            <v>4100000</v>
          </cell>
        </row>
        <row r="15">
          <cell r="N15">
            <v>4100000</v>
          </cell>
        </row>
        <row r="16">
          <cell r="N16">
            <v>1000000</v>
          </cell>
        </row>
        <row r="17">
          <cell r="N17">
            <v>1000000</v>
          </cell>
        </row>
        <row r="32">
          <cell r="N32">
            <v>1700000</v>
          </cell>
        </row>
        <row r="33">
          <cell r="N33">
            <v>4400000</v>
          </cell>
        </row>
        <row r="34">
          <cell r="N34">
            <v>1268170</v>
          </cell>
        </row>
        <row r="35">
          <cell r="N35">
            <v>3000000</v>
          </cell>
        </row>
        <row r="36">
          <cell r="N36">
            <v>500000</v>
          </cell>
        </row>
        <row r="37">
          <cell r="N37">
            <v>1500000</v>
          </cell>
        </row>
        <row r="38">
          <cell r="N38">
            <v>850000</v>
          </cell>
        </row>
        <row r="39">
          <cell r="N39">
            <v>500000</v>
          </cell>
        </row>
        <row r="40">
          <cell r="N40">
            <v>682643.3</v>
          </cell>
        </row>
        <row r="43">
          <cell r="N43">
            <v>800000</v>
          </cell>
        </row>
        <row r="44">
          <cell r="N44">
            <v>1000000</v>
          </cell>
        </row>
        <row r="53">
          <cell r="O53">
            <v>4879422.09</v>
          </cell>
        </row>
        <row r="55">
          <cell r="O55">
            <v>1278441.23</v>
          </cell>
        </row>
        <row r="57">
          <cell r="O57">
            <v>1869574.68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ARIO (26)"/>
      <sheetName val="CALENDARIO (25)"/>
      <sheetName val="POA 2025 SIN ARMON "/>
      <sheetName val="POA 2025 ARMON BUENO"/>
      <sheetName val="RESUMEN"/>
      <sheetName val="INSIDENCIA"/>
      <sheetName val="REGIDORES"/>
    </sheetNames>
    <sheetDataSet>
      <sheetData sheetId="0"/>
      <sheetData sheetId="1">
        <row r="24">
          <cell r="B24" t="str">
            <v>EL PALMAR</v>
          </cell>
          <cell r="C24" t="str">
            <v>MEJORAMIENTO DE CAMINO RURALES EN EL PALMAR</v>
          </cell>
          <cell r="O24">
            <v>1950000</v>
          </cell>
        </row>
        <row r="25">
          <cell r="B25" t="str">
            <v>EL LLANO (SAN MIGUEL CANARIO)</v>
          </cell>
          <cell r="C25" t="str">
            <v>MEJORAMIENTO DE CAMINO RURALES EN EL LLANO (SAN MIGUEL CANARIO)</v>
          </cell>
          <cell r="O25">
            <v>1990000</v>
          </cell>
        </row>
        <row r="26">
          <cell r="B26" t="str">
            <v>CEIBAS DE TRUJILLO</v>
          </cell>
          <cell r="C26" t="str">
            <v>MEJORAMIENTO DE CAMINO RURALES EN CEIBAS DE TRUJILLO</v>
          </cell>
          <cell r="O26">
            <v>1700000</v>
          </cell>
        </row>
        <row r="27">
          <cell r="B27" t="str">
            <v>EL ZAPOTE CHICO</v>
          </cell>
          <cell r="C27" t="str">
            <v>MEJORAMIENTO DE CAMINO RURALES EN EL ZAPOTE CHICO</v>
          </cell>
          <cell r="O27">
            <v>1710000</v>
          </cell>
        </row>
        <row r="28">
          <cell r="B28" t="str">
            <v>SIETE CARRERAS</v>
          </cell>
          <cell r="C28" t="str">
            <v>MEJORAMIENTO DE CAMINO RURALES EN SIETE CARRERAS</v>
          </cell>
          <cell r="O28">
            <v>1920702</v>
          </cell>
        </row>
        <row r="29">
          <cell r="B29" t="str">
            <v>SANTA RITA</v>
          </cell>
          <cell r="C29" t="str">
            <v>MEJORAMIENTO DE CAMINO RURALES EN SANTA RITA</v>
          </cell>
          <cell r="O29">
            <v>1849292.1</v>
          </cell>
        </row>
        <row r="30">
          <cell r="B30" t="str">
            <v>EL RODEO</v>
          </cell>
          <cell r="C30" t="str">
            <v>MEJORAMIENTO DE CAMINO RURALES EN EL RODEO</v>
          </cell>
          <cell r="O30">
            <v>739341.6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8E80-3419-4587-BF86-30185C1C01BF}">
  <sheetPr>
    <tabColor rgb="FF00B050"/>
  </sheetPr>
  <dimension ref="A1:Y115"/>
  <sheetViews>
    <sheetView tabSelected="1" view="pageBreakPreview" zoomScale="70" zoomScaleNormal="70" zoomScaleSheetLayoutView="70" workbookViewId="0">
      <selection activeCell="W1" sqref="W1"/>
    </sheetView>
  </sheetViews>
  <sheetFormatPr baseColWidth="10" defaultColWidth="11.42578125" defaultRowHeight="15" x14ac:dyDescent="0.25"/>
  <cols>
    <col min="1" max="1" width="10.5703125" style="114" customWidth="1"/>
    <col min="2" max="2" width="10.140625" style="114" customWidth="1"/>
    <col min="3" max="3" width="18.42578125" style="114" customWidth="1"/>
    <col min="4" max="4" width="4.85546875" style="114" bestFit="1" customWidth="1"/>
    <col min="5" max="5" width="3.5703125" style="114" bestFit="1" customWidth="1"/>
    <col min="6" max="6" width="3.85546875" style="114" customWidth="1"/>
    <col min="7" max="7" width="4.28515625" style="114" customWidth="1"/>
    <col min="8" max="8" width="6.140625" style="114" customWidth="1"/>
    <col min="9" max="9" width="66.5703125" style="114" customWidth="1"/>
    <col min="10" max="10" width="8.5703125" style="114" customWidth="1"/>
    <col min="11" max="11" width="8.85546875" style="114" bestFit="1" customWidth="1"/>
    <col min="12" max="12" width="11.7109375" style="114" customWidth="1"/>
    <col min="13" max="13" width="16.42578125" style="114" customWidth="1"/>
    <col min="14" max="14" width="11.42578125" style="114"/>
    <col min="15" max="15" width="15.140625" style="114" customWidth="1"/>
    <col min="16" max="16" width="13.5703125" style="114" customWidth="1"/>
    <col min="17" max="17" width="18.28515625" style="126" customWidth="1"/>
    <col min="18" max="18" width="13.28515625" style="114" customWidth="1"/>
    <col min="19" max="19" width="14" style="114" customWidth="1"/>
    <col min="20" max="21" width="10.85546875" style="114" customWidth="1"/>
    <col min="22" max="22" width="10.5703125" style="1" customWidth="1"/>
    <col min="23" max="23" width="15.42578125" style="2" customWidth="1"/>
    <col min="24" max="24" width="18.5703125" customWidth="1"/>
    <col min="25" max="25" width="17" style="114" customWidth="1"/>
    <col min="26" max="16384" width="11.42578125" style="114"/>
  </cols>
  <sheetData>
    <row r="1" spans="1:23" ht="20.25" x14ac:dyDescent="0.3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3" ht="19.5" x14ac:dyDescent="0.3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3" ht="19.5" x14ac:dyDescent="0.3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3" ht="14.1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3"/>
      <c r="S4" s="3"/>
      <c r="T4" s="3"/>
      <c r="U4" s="3"/>
    </row>
    <row r="5" spans="1:23" ht="14.1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3"/>
      <c r="S5" s="3"/>
      <c r="T5" s="3"/>
      <c r="U5" s="3"/>
    </row>
    <row r="6" spans="1:23" ht="17.25" x14ac:dyDescent="0.3">
      <c r="A6" s="156" t="s">
        <v>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7" spans="1:23" ht="17.2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56"/>
      <c r="Q7" s="156"/>
      <c r="R7" s="156"/>
      <c r="S7" s="6"/>
      <c r="T7" s="6"/>
      <c r="U7" s="6"/>
    </row>
    <row r="8" spans="1:23" ht="20.25" customHeight="1" thickBo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s="157"/>
      <c r="R8" s="157"/>
      <c r="S8" s="157"/>
      <c r="T8" s="158"/>
      <c r="U8" s="2"/>
    </row>
    <row r="9" spans="1:23" ht="16.5" thickBot="1" x14ac:dyDescent="0.3">
      <c r="A9" s="7" t="s">
        <v>4</v>
      </c>
      <c r="B9" s="8"/>
      <c r="C9" s="9"/>
      <c r="D9" s="9"/>
      <c r="E9" s="9"/>
      <c r="F9" s="9"/>
      <c r="G9" s="10"/>
      <c r="H9" s="10"/>
      <c r="I9" s="10" t="s">
        <v>5</v>
      </c>
      <c r="J9" s="11"/>
      <c r="K9" s="11"/>
      <c r="L9" s="12"/>
      <c r="M9" s="11"/>
      <c r="N9" s="11"/>
      <c r="O9" s="11"/>
      <c r="P9" s="8" t="s">
        <v>6</v>
      </c>
      <c r="Q9" s="13"/>
      <c r="R9" s="8"/>
      <c r="S9" s="11"/>
      <c r="T9" s="12"/>
      <c r="U9" s="14"/>
    </row>
    <row r="10" spans="1:23" ht="15.75" thickBot="1" x14ac:dyDescent="0.3">
      <c r="A10" s="149" t="s">
        <v>7</v>
      </c>
      <c r="B10" s="149" t="s">
        <v>8</v>
      </c>
      <c r="C10" s="149" t="s">
        <v>9</v>
      </c>
      <c r="D10" s="149" t="s">
        <v>10</v>
      </c>
      <c r="E10" s="149" t="s">
        <v>11</v>
      </c>
      <c r="F10" s="147" t="s">
        <v>12</v>
      </c>
      <c r="G10" s="147" t="s">
        <v>13</v>
      </c>
      <c r="H10" s="147" t="s">
        <v>14</v>
      </c>
      <c r="I10" s="149" t="s">
        <v>15</v>
      </c>
      <c r="J10" s="151" t="s">
        <v>16</v>
      </c>
      <c r="K10" s="151"/>
      <c r="L10" s="151"/>
      <c r="M10" s="152" t="s">
        <v>17</v>
      </c>
      <c r="N10" s="153"/>
      <c r="O10" s="153"/>
      <c r="P10" s="153"/>
      <c r="Q10" s="153"/>
      <c r="R10" s="153"/>
      <c r="S10" s="153"/>
      <c r="T10" s="136" t="s">
        <v>18</v>
      </c>
      <c r="U10" s="136" t="s">
        <v>19</v>
      </c>
      <c r="W10" s="138"/>
    </row>
    <row r="11" spans="1:23" ht="15.75" thickBot="1" x14ac:dyDescent="0.3">
      <c r="A11" s="150"/>
      <c r="B11" s="150"/>
      <c r="C11" s="150"/>
      <c r="D11" s="150"/>
      <c r="E11" s="150"/>
      <c r="F11" s="148"/>
      <c r="G11" s="148"/>
      <c r="H11" s="148"/>
      <c r="I11" s="150"/>
      <c r="J11" s="139" t="s">
        <v>20</v>
      </c>
      <c r="K11" s="139" t="s">
        <v>21</v>
      </c>
      <c r="L11" s="139" t="s">
        <v>22</v>
      </c>
      <c r="M11" s="141" t="s">
        <v>23</v>
      </c>
      <c r="N11" s="15" t="s">
        <v>24</v>
      </c>
      <c r="O11" s="143" t="s">
        <v>25</v>
      </c>
      <c r="P11" s="144"/>
      <c r="Q11" s="145" t="s">
        <v>26</v>
      </c>
      <c r="R11" s="146"/>
      <c r="S11" s="141" t="s">
        <v>27</v>
      </c>
      <c r="T11" s="137"/>
      <c r="U11" s="137"/>
      <c r="W11" s="138"/>
    </row>
    <row r="12" spans="1:23" ht="31.15" customHeight="1" thickBot="1" x14ac:dyDescent="0.3">
      <c r="A12" s="150"/>
      <c r="B12" s="150"/>
      <c r="C12" s="150"/>
      <c r="D12" s="150"/>
      <c r="E12" s="150"/>
      <c r="F12" s="148"/>
      <c r="G12" s="148"/>
      <c r="H12" s="148"/>
      <c r="I12" s="150"/>
      <c r="J12" s="140"/>
      <c r="K12" s="140"/>
      <c r="L12" s="140"/>
      <c r="M12" s="142"/>
      <c r="N12" s="16" t="s">
        <v>28</v>
      </c>
      <c r="O12" s="17" t="s">
        <v>29</v>
      </c>
      <c r="P12" s="18" t="s">
        <v>26</v>
      </c>
      <c r="Q12" s="19" t="s">
        <v>30</v>
      </c>
      <c r="R12" s="20" t="s">
        <v>31</v>
      </c>
      <c r="S12" s="142"/>
      <c r="T12" s="137"/>
      <c r="U12" s="137"/>
      <c r="W12" s="138"/>
    </row>
    <row r="13" spans="1:23" customFormat="1" ht="1.9" customHeight="1" thickBot="1" x14ac:dyDescent="0.3">
      <c r="A13" s="21"/>
      <c r="B13" s="22"/>
      <c r="C13" s="22"/>
      <c r="D13" s="22"/>
      <c r="E13" s="22"/>
      <c r="F13" s="23"/>
      <c r="G13" s="23"/>
      <c r="H13" s="23"/>
      <c r="I13" s="22"/>
      <c r="J13" s="24"/>
      <c r="K13" s="24"/>
      <c r="L13" s="24"/>
      <c r="M13" s="24"/>
      <c r="N13" s="25"/>
      <c r="O13" s="26"/>
      <c r="P13" s="27"/>
      <c r="Q13" s="28"/>
      <c r="R13" s="29"/>
      <c r="S13" s="24"/>
      <c r="T13" s="30"/>
      <c r="U13" s="31"/>
      <c r="V13" s="1"/>
      <c r="W13" s="2"/>
    </row>
    <row r="14" spans="1:23" ht="20.45" customHeight="1" x14ac:dyDescent="0.25">
      <c r="A14" s="128" t="s">
        <v>32</v>
      </c>
      <c r="B14" s="129"/>
      <c r="C14" s="130"/>
      <c r="D14" s="130"/>
      <c r="E14" s="130"/>
      <c r="F14" s="130"/>
      <c r="G14" s="130"/>
      <c r="H14" s="32"/>
      <c r="I14" s="33"/>
      <c r="J14" s="34"/>
      <c r="K14" s="34"/>
      <c r="L14" s="34"/>
      <c r="M14" s="34"/>
      <c r="N14" s="35"/>
      <c r="O14" s="34"/>
      <c r="P14" s="34"/>
      <c r="Q14" s="36"/>
      <c r="R14" s="37"/>
      <c r="S14" s="34"/>
      <c r="T14" s="34"/>
      <c r="U14" s="38"/>
    </row>
    <row r="15" spans="1:23" customFormat="1" ht="28.9" customHeight="1" x14ac:dyDescent="0.25">
      <c r="A15" s="39" t="s">
        <v>33</v>
      </c>
      <c r="B15" s="40" t="s">
        <v>34</v>
      </c>
      <c r="C15" s="41" t="s">
        <v>35</v>
      </c>
      <c r="D15" s="41">
        <v>1</v>
      </c>
      <c r="E15" s="41">
        <v>7</v>
      </c>
      <c r="F15" s="42" t="s">
        <v>36</v>
      </c>
      <c r="G15" s="42" t="s">
        <v>37</v>
      </c>
      <c r="H15" s="42" t="s">
        <v>38</v>
      </c>
      <c r="I15" s="43" t="s">
        <v>39</v>
      </c>
      <c r="J15" s="44" t="s">
        <v>40</v>
      </c>
      <c r="K15" s="42" t="s">
        <v>41</v>
      </c>
      <c r="L15" s="42" t="s">
        <v>42</v>
      </c>
      <c r="M15" s="45">
        <f>'[1]CALENDARIO (26)'!N14</f>
        <v>4100000</v>
      </c>
      <c r="N15" s="46">
        <v>0</v>
      </c>
      <c r="O15" s="47">
        <v>0</v>
      </c>
      <c r="P15" s="47">
        <v>0</v>
      </c>
      <c r="Q15" s="46">
        <f>M15</f>
        <v>4100000</v>
      </c>
      <c r="R15" s="46">
        <v>0</v>
      </c>
      <c r="S15" s="47">
        <v>0</v>
      </c>
      <c r="T15" s="48" t="s">
        <v>43</v>
      </c>
      <c r="U15" s="49" t="s">
        <v>44</v>
      </c>
      <c r="V15" s="1"/>
      <c r="W15" s="2"/>
    </row>
    <row r="16" spans="1:23" customFormat="1" ht="22.9" customHeight="1" x14ac:dyDescent="0.25">
      <c r="A16" s="39"/>
      <c r="B16" s="40"/>
      <c r="C16" s="41"/>
      <c r="D16" s="41"/>
      <c r="E16" s="41"/>
      <c r="F16" s="42"/>
      <c r="G16" s="42"/>
      <c r="H16" s="42"/>
      <c r="I16" s="43"/>
      <c r="J16" s="44"/>
      <c r="K16" s="42"/>
      <c r="L16" s="42"/>
      <c r="M16" s="45"/>
      <c r="N16" s="46"/>
      <c r="O16" s="47"/>
      <c r="P16" s="47"/>
      <c r="Q16" s="46"/>
      <c r="R16" s="46"/>
      <c r="S16" s="47"/>
      <c r="T16" s="48"/>
      <c r="U16" s="49"/>
      <c r="V16" s="1"/>
      <c r="W16" s="2"/>
    </row>
    <row r="17" spans="1:23" customFormat="1" ht="28.15" customHeight="1" x14ac:dyDescent="0.25">
      <c r="A17" s="39" t="s">
        <v>45</v>
      </c>
      <c r="B17" s="40" t="s">
        <v>34</v>
      </c>
      <c r="C17" s="41" t="s">
        <v>35</v>
      </c>
      <c r="D17" s="41">
        <v>1</v>
      </c>
      <c r="E17" s="41">
        <v>7</v>
      </c>
      <c r="F17" s="42" t="s">
        <v>36</v>
      </c>
      <c r="G17" s="42" t="s">
        <v>37</v>
      </c>
      <c r="H17" s="42" t="s">
        <v>38</v>
      </c>
      <c r="I17" s="43" t="s">
        <v>46</v>
      </c>
      <c r="J17" s="44" t="s">
        <v>40</v>
      </c>
      <c r="K17" s="42">
        <v>1800</v>
      </c>
      <c r="L17" s="42" t="s">
        <v>42</v>
      </c>
      <c r="M17" s="45">
        <f>'[1]CALENDARIO (26)'!N15</f>
        <v>4100000</v>
      </c>
      <c r="N17" s="46">
        <v>0</v>
      </c>
      <c r="O17" s="47">
        <v>0</v>
      </c>
      <c r="P17" s="47">
        <v>0</v>
      </c>
      <c r="Q17" s="46">
        <f t="shared" ref="Q17:Q19" si="0">M17</f>
        <v>4100000</v>
      </c>
      <c r="R17" s="46">
        <v>0</v>
      </c>
      <c r="S17" s="47">
        <v>0</v>
      </c>
      <c r="T17" s="48" t="s">
        <v>43</v>
      </c>
      <c r="U17" s="49" t="s">
        <v>47</v>
      </c>
      <c r="V17" s="1"/>
      <c r="W17" s="2"/>
    </row>
    <row r="18" spans="1:23" customFormat="1" ht="24" customHeight="1" x14ac:dyDescent="0.25">
      <c r="A18" s="39"/>
      <c r="B18" s="40"/>
      <c r="C18" s="41"/>
      <c r="D18" s="41"/>
      <c r="E18" s="41"/>
      <c r="F18" s="41"/>
      <c r="G18" s="41"/>
      <c r="H18" s="41"/>
      <c r="I18" s="43"/>
      <c r="J18" s="44"/>
      <c r="K18" s="50"/>
      <c r="L18" s="42"/>
      <c r="M18" s="45"/>
      <c r="N18" s="46"/>
      <c r="O18" s="47"/>
      <c r="P18" s="47"/>
      <c r="Q18" s="46"/>
      <c r="R18" s="46"/>
      <c r="S18" s="47"/>
      <c r="T18" s="48"/>
      <c r="U18" s="49"/>
      <c r="V18" s="1"/>
      <c r="W18" s="2"/>
    </row>
    <row r="19" spans="1:23" customFormat="1" ht="29.45" customHeight="1" x14ac:dyDescent="0.25">
      <c r="A19" s="39" t="s">
        <v>48</v>
      </c>
      <c r="B19" s="40" t="s">
        <v>49</v>
      </c>
      <c r="C19" s="41" t="s">
        <v>50</v>
      </c>
      <c r="D19" s="41">
        <v>1</v>
      </c>
      <c r="E19" s="41">
        <v>7</v>
      </c>
      <c r="F19" s="42" t="s">
        <v>36</v>
      </c>
      <c r="G19" s="42" t="s">
        <v>37</v>
      </c>
      <c r="H19" s="42" t="s">
        <v>38</v>
      </c>
      <c r="I19" s="43" t="s">
        <v>51</v>
      </c>
      <c r="J19" s="42" t="s">
        <v>40</v>
      </c>
      <c r="K19" s="42" t="s">
        <v>42</v>
      </c>
      <c r="L19" s="42" t="s">
        <v>52</v>
      </c>
      <c r="M19" s="45">
        <f>'[1]CALENDARIO (26)'!N16</f>
        <v>1000000</v>
      </c>
      <c r="N19" s="46">
        <v>0</v>
      </c>
      <c r="O19" s="47">
        <v>0</v>
      </c>
      <c r="P19" s="47">
        <v>0</v>
      </c>
      <c r="Q19" s="46">
        <f t="shared" si="0"/>
        <v>1000000</v>
      </c>
      <c r="R19" s="46">
        <v>0</v>
      </c>
      <c r="S19" s="47">
        <v>0</v>
      </c>
      <c r="T19" s="48" t="s">
        <v>53</v>
      </c>
      <c r="U19" s="49" t="s">
        <v>54</v>
      </c>
      <c r="V19" s="1"/>
      <c r="W19" s="2"/>
    </row>
    <row r="20" spans="1:23" customFormat="1" ht="23.45" customHeight="1" x14ac:dyDescent="0.25">
      <c r="A20" s="39"/>
      <c r="B20" s="40"/>
      <c r="C20" s="41"/>
      <c r="D20" s="41"/>
      <c r="E20" s="41"/>
      <c r="F20" s="42"/>
      <c r="G20" s="42"/>
      <c r="H20" s="42"/>
      <c r="I20" s="43"/>
      <c r="J20" s="42"/>
      <c r="K20" s="42"/>
      <c r="L20" s="42"/>
      <c r="M20" s="45"/>
      <c r="N20" s="46"/>
      <c r="O20" s="47"/>
      <c r="P20" s="47"/>
      <c r="Q20" s="46"/>
      <c r="R20" s="46"/>
      <c r="S20" s="47"/>
      <c r="T20" s="48"/>
      <c r="U20" s="49"/>
      <c r="V20" s="1"/>
      <c r="W20" s="2"/>
    </row>
    <row r="21" spans="1:23" customFormat="1" ht="30" customHeight="1" x14ac:dyDescent="0.25">
      <c r="A21" s="39" t="s">
        <v>55</v>
      </c>
      <c r="B21" s="40" t="s">
        <v>34</v>
      </c>
      <c r="C21" s="41" t="s">
        <v>56</v>
      </c>
      <c r="D21" s="41">
        <v>1</v>
      </c>
      <c r="E21" s="41">
        <v>7</v>
      </c>
      <c r="F21" s="42" t="s">
        <v>36</v>
      </c>
      <c r="G21" s="42" t="s">
        <v>37</v>
      </c>
      <c r="H21" s="42" t="s">
        <v>38</v>
      </c>
      <c r="I21" s="43" t="s">
        <v>57</v>
      </c>
      <c r="J21" s="44" t="s">
        <v>40</v>
      </c>
      <c r="K21" s="44">
        <v>1000</v>
      </c>
      <c r="L21" s="42" t="s">
        <v>58</v>
      </c>
      <c r="M21" s="45">
        <f>'[1]CALENDARIO (26)'!N17</f>
        <v>1000000</v>
      </c>
      <c r="N21" s="46">
        <v>0</v>
      </c>
      <c r="O21" s="47">
        <v>0</v>
      </c>
      <c r="P21" s="47">
        <v>0</v>
      </c>
      <c r="Q21" s="46">
        <f t="shared" ref="Q21" si="1">M21</f>
        <v>1000000</v>
      </c>
      <c r="R21" s="46">
        <v>0</v>
      </c>
      <c r="S21" s="47">
        <v>0</v>
      </c>
      <c r="T21" s="48" t="s">
        <v>53</v>
      </c>
      <c r="U21" s="49" t="s">
        <v>54</v>
      </c>
      <c r="V21" s="1"/>
      <c r="W21" s="2"/>
    </row>
    <row r="22" spans="1:23" customFormat="1" ht="24" customHeight="1" x14ac:dyDescent="0.25">
      <c r="A22" s="39"/>
      <c r="B22" s="40"/>
      <c r="C22" s="41"/>
      <c r="D22" s="41"/>
      <c r="E22" s="41"/>
      <c r="F22" s="42"/>
      <c r="G22" s="42"/>
      <c r="H22" s="42"/>
      <c r="I22" s="43"/>
      <c r="J22" s="42"/>
      <c r="K22" s="44"/>
      <c r="L22" s="42"/>
      <c r="M22" s="45"/>
      <c r="N22" s="51"/>
      <c r="O22" s="51"/>
      <c r="P22" s="51"/>
      <c r="Q22" s="46"/>
      <c r="R22" s="51"/>
      <c r="S22" s="51"/>
      <c r="T22" s="48"/>
      <c r="U22" s="52"/>
      <c r="V22" s="1"/>
      <c r="W22" s="2"/>
    </row>
    <row r="23" spans="1:23" customFormat="1" ht="15.75" customHeight="1" x14ac:dyDescent="0.25">
      <c r="A23" s="39"/>
      <c r="B23" s="40"/>
      <c r="C23" s="41"/>
      <c r="D23" s="41"/>
      <c r="E23" s="41"/>
      <c r="F23" s="41"/>
      <c r="G23" s="41"/>
      <c r="H23" s="41"/>
      <c r="I23" s="50"/>
      <c r="J23" s="50"/>
      <c r="K23" s="50"/>
      <c r="L23" s="42"/>
      <c r="M23" s="45"/>
      <c r="N23" s="46"/>
      <c r="O23" s="46"/>
      <c r="P23" s="46"/>
      <c r="Q23" s="46"/>
      <c r="R23" s="53"/>
      <c r="S23" s="53"/>
      <c r="T23" s="54"/>
      <c r="U23" s="49"/>
      <c r="V23" s="1"/>
      <c r="W23" s="2"/>
    </row>
    <row r="24" spans="1:23" customFormat="1" ht="15.75" customHeight="1" x14ac:dyDescent="0.25">
      <c r="A24" s="39"/>
      <c r="B24" s="40"/>
      <c r="C24" s="41"/>
      <c r="D24" s="41"/>
      <c r="E24" s="41"/>
      <c r="F24" s="41"/>
      <c r="G24" s="41"/>
      <c r="H24" s="41"/>
      <c r="I24" s="55" t="s">
        <v>59</v>
      </c>
      <c r="J24" s="56"/>
      <c r="K24" s="56"/>
      <c r="L24" s="56"/>
      <c r="M24" s="57">
        <f t="shared" ref="M24:S24" si="2">SUM(M15:M23)</f>
        <v>10200000</v>
      </c>
      <c r="N24" s="57">
        <f t="shared" si="2"/>
        <v>0</v>
      </c>
      <c r="O24" s="57">
        <f t="shared" si="2"/>
        <v>0</v>
      </c>
      <c r="P24" s="57">
        <f t="shared" si="2"/>
        <v>0</v>
      </c>
      <c r="Q24" s="57">
        <f t="shared" si="2"/>
        <v>10200000</v>
      </c>
      <c r="R24" s="57">
        <f t="shared" si="2"/>
        <v>0</v>
      </c>
      <c r="S24" s="57">
        <f t="shared" si="2"/>
        <v>0</v>
      </c>
      <c r="T24" s="57"/>
      <c r="U24" s="49"/>
      <c r="V24" s="1"/>
      <c r="W24" s="2"/>
    </row>
    <row r="25" spans="1:23" customFormat="1" ht="15.75" customHeight="1" x14ac:dyDescent="0.25">
      <c r="A25" s="58"/>
      <c r="B25" s="59"/>
      <c r="C25" s="41"/>
      <c r="D25" s="41"/>
      <c r="E25" s="41"/>
      <c r="F25" s="41"/>
      <c r="G25" s="41"/>
      <c r="H25" s="41"/>
      <c r="I25" s="55"/>
      <c r="J25" s="56"/>
      <c r="K25" s="56"/>
      <c r="L25" s="56"/>
      <c r="M25" s="57"/>
      <c r="N25" s="57"/>
      <c r="O25" s="57"/>
      <c r="P25" s="57"/>
      <c r="Q25" s="57"/>
      <c r="R25" s="57"/>
      <c r="S25" s="57"/>
      <c r="T25" s="56"/>
      <c r="U25" s="60"/>
      <c r="V25" s="1"/>
      <c r="W25" s="2"/>
    </row>
    <row r="26" spans="1:23" customFormat="1" ht="15.75" customHeight="1" x14ac:dyDescent="0.25">
      <c r="A26" s="131" t="s">
        <v>60</v>
      </c>
      <c r="B26" s="132"/>
      <c r="C26" s="133"/>
      <c r="D26" s="133"/>
      <c r="E26" s="133"/>
      <c r="F26" s="133"/>
      <c r="G26" s="133"/>
      <c r="H26" s="61"/>
      <c r="I26" s="50"/>
      <c r="J26" s="50"/>
      <c r="K26" s="50"/>
      <c r="L26" s="42"/>
      <c r="M26" s="45"/>
      <c r="N26" s="46"/>
      <c r="O26" s="46"/>
      <c r="P26" s="46"/>
      <c r="Q26" s="46"/>
      <c r="R26" s="62"/>
      <c r="S26" s="56"/>
      <c r="T26" s="56"/>
      <c r="U26" s="60"/>
      <c r="V26" s="1"/>
      <c r="W26" s="2"/>
    </row>
    <row r="27" spans="1:23" customFormat="1" ht="25.15" customHeight="1" x14ac:dyDescent="0.25">
      <c r="A27" s="39" t="s">
        <v>61</v>
      </c>
      <c r="B27" s="40" t="s">
        <v>62</v>
      </c>
      <c r="C27" s="41" t="str">
        <f>'[2]CALENDARIO (25)'!B24</f>
        <v>EL PALMAR</v>
      </c>
      <c r="D27" s="41">
        <v>1</v>
      </c>
      <c r="E27" s="41">
        <v>7</v>
      </c>
      <c r="F27" s="42" t="s">
        <v>36</v>
      </c>
      <c r="G27" s="42" t="s">
        <v>63</v>
      </c>
      <c r="H27" s="42" t="s">
        <v>64</v>
      </c>
      <c r="I27" s="43" t="str">
        <f>'[2]CALENDARIO (25)'!C24</f>
        <v>MEJORAMIENTO DE CAMINO RURALES EN EL PALMAR</v>
      </c>
      <c r="J27" s="42" t="s">
        <v>65</v>
      </c>
      <c r="K27" s="41">
        <v>67.239999999999995</v>
      </c>
      <c r="L27" s="42" t="s">
        <v>66</v>
      </c>
      <c r="M27" s="45">
        <f>N27+O27+P27+Q27</f>
        <v>1950000</v>
      </c>
      <c r="N27" s="46">
        <v>0</v>
      </c>
      <c r="O27" s="47">
        <v>0</v>
      </c>
      <c r="P27" s="47">
        <v>0</v>
      </c>
      <c r="Q27" s="46">
        <f>'[2]CALENDARIO (25)'!O24</f>
        <v>1950000</v>
      </c>
      <c r="R27" s="46">
        <v>0</v>
      </c>
      <c r="S27" s="47">
        <v>0</v>
      </c>
      <c r="T27" s="48" t="s">
        <v>43</v>
      </c>
      <c r="U27" s="49" t="s">
        <v>67</v>
      </c>
      <c r="V27" s="1"/>
      <c r="W27" s="2"/>
    </row>
    <row r="28" spans="1:23" customFormat="1" ht="20.45" customHeight="1" x14ac:dyDescent="0.25">
      <c r="A28" s="63"/>
      <c r="B28" s="64"/>
      <c r="C28" s="65"/>
      <c r="D28" s="65"/>
      <c r="E28" s="65"/>
      <c r="F28" s="65"/>
      <c r="G28" s="65"/>
      <c r="H28" s="65"/>
      <c r="I28" s="50"/>
      <c r="J28" s="41"/>
      <c r="K28" s="66"/>
      <c r="L28" s="67"/>
      <c r="M28" s="68"/>
      <c r="N28" s="69"/>
      <c r="O28" s="70"/>
      <c r="P28" s="70"/>
      <c r="Q28" s="70"/>
      <c r="R28" s="62"/>
      <c r="S28" s="56"/>
      <c r="T28" s="56"/>
      <c r="U28" s="60"/>
      <c r="V28" s="1"/>
      <c r="W28" s="2"/>
    </row>
    <row r="29" spans="1:23" customFormat="1" ht="31.15" customHeight="1" x14ac:dyDescent="0.25">
      <c r="A29" s="39" t="s">
        <v>68</v>
      </c>
      <c r="B29" s="40" t="s">
        <v>34</v>
      </c>
      <c r="C29" s="41" t="str">
        <f>'[2]CALENDARIO (25)'!B25</f>
        <v>EL LLANO (SAN MIGUEL CANARIO)</v>
      </c>
      <c r="D29" s="41">
        <v>1</v>
      </c>
      <c r="E29" s="41">
        <v>7</v>
      </c>
      <c r="F29" s="42" t="s">
        <v>36</v>
      </c>
      <c r="G29" s="42" t="s">
        <v>63</v>
      </c>
      <c r="H29" s="42" t="s">
        <v>64</v>
      </c>
      <c r="I29" s="43" t="str">
        <f>'[2]CALENDARIO (25)'!C25</f>
        <v>MEJORAMIENTO DE CAMINO RURALES EN EL LLANO (SAN MIGUEL CANARIO)</v>
      </c>
      <c r="J29" s="42" t="s">
        <v>65</v>
      </c>
      <c r="K29" s="41">
        <v>68.62</v>
      </c>
      <c r="L29" s="42" t="s">
        <v>69</v>
      </c>
      <c r="M29" s="45">
        <f>N29+O29+P29+Q29</f>
        <v>1990000</v>
      </c>
      <c r="N29" s="46">
        <v>0</v>
      </c>
      <c r="O29" s="47">
        <v>0</v>
      </c>
      <c r="P29" s="47">
        <v>0</v>
      </c>
      <c r="Q29" s="46">
        <f>'[2]CALENDARIO (25)'!O25</f>
        <v>1990000</v>
      </c>
      <c r="R29" s="46">
        <v>0</v>
      </c>
      <c r="S29" s="47">
        <v>0</v>
      </c>
      <c r="T29" s="48" t="s">
        <v>43</v>
      </c>
      <c r="U29" s="49" t="s">
        <v>70</v>
      </c>
      <c r="V29" s="1"/>
      <c r="W29" s="2"/>
    </row>
    <row r="30" spans="1:23" customFormat="1" ht="21" customHeight="1" x14ac:dyDescent="0.25">
      <c r="A30" s="63"/>
      <c r="B30" s="64"/>
      <c r="C30" s="65"/>
      <c r="D30" s="65"/>
      <c r="E30" s="65"/>
      <c r="F30" s="65"/>
      <c r="G30" s="65"/>
      <c r="H30" s="65"/>
      <c r="I30" s="50"/>
      <c r="J30" s="71"/>
      <c r="K30" s="66"/>
      <c r="L30" s="67"/>
      <c r="M30" s="68"/>
      <c r="N30" s="69"/>
      <c r="O30" s="70"/>
      <c r="P30" s="70"/>
      <c r="Q30" s="70"/>
      <c r="R30" s="62"/>
      <c r="S30" s="56"/>
      <c r="T30" s="56"/>
      <c r="U30" s="60"/>
      <c r="V30" s="1"/>
      <c r="W30" s="2"/>
    </row>
    <row r="31" spans="1:23" customFormat="1" ht="29.45" customHeight="1" x14ac:dyDescent="0.25">
      <c r="A31" s="39" t="s">
        <v>71</v>
      </c>
      <c r="B31" s="40" t="s">
        <v>34</v>
      </c>
      <c r="C31" s="41" t="str">
        <f>'[2]CALENDARIO (25)'!B26</f>
        <v>CEIBAS DE TRUJILLO</v>
      </c>
      <c r="D31" s="41">
        <v>1</v>
      </c>
      <c r="E31" s="41">
        <v>7</v>
      </c>
      <c r="F31" s="42" t="s">
        <v>36</v>
      </c>
      <c r="G31" s="42" t="s">
        <v>63</v>
      </c>
      <c r="H31" s="42" t="s">
        <v>64</v>
      </c>
      <c r="I31" s="43" t="str">
        <f>'[2]CALENDARIO (25)'!C26</f>
        <v>MEJORAMIENTO DE CAMINO RURALES EN CEIBAS DE TRUJILLO</v>
      </c>
      <c r="J31" s="42" t="s">
        <v>65</v>
      </c>
      <c r="K31" s="41">
        <v>59</v>
      </c>
      <c r="L31" s="42" t="s">
        <v>72</v>
      </c>
      <c r="M31" s="45">
        <f>N31+O31+P31+Q31</f>
        <v>1700000</v>
      </c>
      <c r="N31" s="46">
        <v>0</v>
      </c>
      <c r="O31" s="47">
        <v>0</v>
      </c>
      <c r="P31" s="47">
        <v>0</v>
      </c>
      <c r="Q31" s="46">
        <f>'[2]CALENDARIO (25)'!O26</f>
        <v>1700000</v>
      </c>
      <c r="R31" s="46">
        <v>0</v>
      </c>
      <c r="S31" s="47">
        <v>0</v>
      </c>
      <c r="T31" s="48" t="s">
        <v>43</v>
      </c>
      <c r="U31" s="49" t="s">
        <v>73</v>
      </c>
      <c r="V31" s="1"/>
      <c r="W31" s="2"/>
    </row>
    <row r="32" spans="1:23" customFormat="1" ht="20.45" customHeight="1" x14ac:dyDescent="0.25">
      <c r="A32" s="63"/>
      <c r="B32" s="64"/>
      <c r="C32" s="65"/>
      <c r="D32" s="65"/>
      <c r="E32" s="65"/>
      <c r="F32" s="65"/>
      <c r="G32" s="65"/>
      <c r="H32" s="65"/>
      <c r="I32" s="50"/>
      <c r="J32" s="41"/>
      <c r="K32" s="66"/>
      <c r="L32" s="67"/>
      <c r="M32" s="68"/>
      <c r="N32" s="69"/>
      <c r="O32" s="70"/>
      <c r="P32" s="70"/>
      <c r="Q32" s="70"/>
      <c r="R32" s="62"/>
      <c r="S32" s="56"/>
      <c r="T32" s="56"/>
      <c r="U32" s="60"/>
      <c r="V32" s="1"/>
      <c r="W32" s="2"/>
    </row>
    <row r="33" spans="1:23" customFormat="1" ht="20.45" customHeight="1" x14ac:dyDescent="0.25">
      <c r="A33" s="39" t="s">
        <v>74</v>
      </c>
      <c r="B33" s="40" t="s">
        <v>34</v>
      </c>
      <c r="C33" s="41" t="str">
        <f>'[2]CALENDARIO (25)'!B27</f>
        <v>EL ZAPOTE CHICO</v>
      </c>
      <c r="D33" s="41">
        <v>1</v>
      </c>
      <c r="E33" s="41">
        <v>7</v>
      </c>
      <c r="F33" s="42" t="s">
        <v>36</v>
      </c>
      <c r="G33" s="42" t="s">
        <v>63</v>
      </c>
      <c r="H33" s="42" t="s">
        <v>64</v>
      </c>
      <c r="I33" s="43" t="str">
        <f>'[2]CALENDARIO (25)'!C27</f>
        <v>MEJORAMIENTO DE CAMINO RURALES EN EL ZAPOTE CHICO</v>
      </c>
      <c r="J33" s="42" t="s">
        <v>65</v>
      </c>
      <c r="K33" s="41">
        <v>58.6</v>
      </c>
      <c r="L33" s="42" t="s">
        <v>72</v>
      </c>
      <c r="M33" s="45">
        <f>N33+O33+P33+Q33</f>
        <v>1710000</v>
      </c>
      <c r="N33" s="46">
        <v>0</v>
      </c>
      <c r="O33" s="47">
        <v>0</v>
      </c>
      <c r="P33" s="47">
        <v>0</v>
      </c>
      <c r="Q33" s="46">
        <f>'[2]CALENDARIO (25)'!O27</f>
        <v>1710000</v>
      </c>
      <c r="R33" s="46">
        <v>0</v>
      </c>
      <c r="S33" s="47">
        <v>0</v>
      </c>
      <c r="T33" s="48" t="s">
        <v>43</v>
      </c>
      <c r="U33" s="49" t="s">
        <v>75</v>
      </c>
      <c r="V33" s="1"/>
      <c r="W33" s="2"/>
    </row>
    <row r="34" spans="1:23" customFormat="1" ht="20.45" customHeight="1" x14ac:dyDescent="0.25">
      <c r="A34" s="63"/>
      <c r="B34" s="64"/>
      <c r="C34" s="65"/>
      <c r="D34" s="65"/>
      <c r="E34" s="65"/>
      <c r="F34" s="65"/>
      <c r="G34" s="65"/>
      <c r="H34" s="65"/>
      <c r="I34" s="50"/>
      <c r="J34" s="41"/>
      <c r="K34" s="66"/>
      <c r="L34" s="67"/>
      <c r="M34" s="68"/>
      <c r="N34" s="69"/>
      <c r="O34" s="70"/>
      <c r="P34" s="70"/>
      <c r="Q34" s="70"/>
      <c r="R34" s="62"/>
      <c r="S34" s="56"/>
      <c r="T34" s="56"/>
      <c r="U34" s="60"/>
      <c r="V34" s="1"/>
      <c r="W34" s="2"/>
    </row>
    <row r="35" spans="1:23" customFormat="1" ht="20.45" customHeight="1" x14ac:dyDescent="0.25">
      <c r="A35" s="39" t="s">
        <v>76</v>
      </c>
      <c r="B35" s="40" t="s">
        <v>49</v>
      </c>
      <c r="C35" s="41" t="str">
        <f>'[2]CALENDARIO (25)'!B28</f>
        <v>SIETE CARRERAS</v>
      </c>
      <c r="D35" s="41">
        <v>1</v>
      </c>
      <c r="E35" s="41">
        <v>7</v>
      </c>
      <c r="F35" s="42" t="s">
        <v>36</v>
      </c>
      <c r="G35" s="42" t="s">
        <v>63</v>
      </c>
      <c r="H35" s="42" t="s">
        <v>64</v>
      </c>
      <c r="I35" s="43" t="str">
        <f>'[2]CALENDARIO (25)'!C28</f>
        <v>MEJORAMIENTO DE CAMINO RURALES EN SIETE CARRERAS</v>
      </c>
      <c r="J35" s="42" t="s">
        <v>65</v>
      </c>
      <c r="K35" s="41">
        <v>66.2</v>
      </c>
      <c r="L35" s="42" t="s">
        <v>77</v>
      </c>
      <c r="M35" s="45">
        <f>N35+O35+P35+Q35</f>
        <v>1920702</v>
      </c>
      <c r="N35" s="46">
        <v>0</v>
      </c>
      <c r="O35" s="47">
        <v>0</v>
      </c>
      <c r="P35" s="47">
        <v>0</v>
      </c>
      <c r="Q35" s="46">
        <f>'[2]CALENDARIO (25)'!O28</f>
        <v>1920702</v>
      </c>
      <c r="R35" s="46">
        <v>0</v>
      </c>
      <c r="S35" s="47">
        <v>0</v>
      </c>
      <c r="T35" s="48" t="s">
        <v>43</v>
      </c>
      <c r="U35" s="49" t="s">
        <v>78</v>
      </c>
      <c r="V35" s="1"/>
      <c r="W35" s="2"/>
    </row>
    <row r="36" spans="1:23" customFormat="1" ht="20.45" customHeight="1" x14ac:dyDescent="0.25">
      <c r="A36" s="63"/>
      <c r="B36" s="64"/>
      <c r="C36" s="41"/>
      <c r="D36" s="65"/>
      <c r="E36" s="65"/>
      <c r="F36" s="65"/>
      <c r="G36" s="65"/>
      <c r="H36" s="65"/>
      <c r="I36" s="72"/>
      <c r="J36" s="41"/>
      <c r="K36" s="66"/>
      <c r="L36" s="67"/>
      <c r="M36" s="68"/>
      <c r="N36" s="69"/>
      <c r="O36" s="70"/>
      <c r="P36" s="70"/>
      <c r="Q36" s="70"/>
      <c r="R36" s="62"/>
      <c r="S36" s="56"/>
      <c r="T36" s="56"/>
      <c r="U36" s="60"/>
      <c r="V36" s="1"/>
      <c r="W36" s="2"/>
    </row>
    <row r="37" spans="1:23" customFormat="1" ht="20.45" customHeight="1" x14ac:dyDescent="0.25">
      <c r="A37" s="39" t="s">
        <v>79</v>
      </c>
      <c r="B37" s="40" t="s">
        <v>49</v>
      </c>
      <c r="C37" s="41" t="str">
        <f>'[2]CALENDARIO (25)'!B29</f>
        <v>SANTA RITA</v>
      </c>
      <c r="D37" s="41">
        <v>1</v>
      </c>
      <c r="E37" s="41">
        <v>7</v>
      </c>
      <c r="F37" s="42" t="s">
        <v>36</v>
      </c>
      <c r="G37" s="42" t="s">
        <v>63</v>
      </c>
      <c r="H37" s="42" t="s">
        <v>64</v>
      </c>
      <c r="I37" s="43" t="str">
        <f>'[2]CALENDARIO (25)'!C29</f>
        <v>MEJORAMIENTO DE CAMINO RURALES EN SANTA RITA</v>
      </c>
      <c r="J37" s="42" t="s">
        <v>65</v>
      </c>
      <c r="K37" s="41">
        <v>63.7</v>
      </c>
      <c r="L37" s="42" t="s">
        <v>80</v>
      </c>
      <c r="M37" s="45">
        <f>N37+O37+P37+Q37</f>
        <v>1849292.1</v>
      </c>
      <c r="N37" s="46">
        <v>0</v>
      </c>
      <c r="O37" s="47">
        <v>0</v>
      </c>
      <c r="P37" s="47">
        <v>0</v>
      </c>
      <c r="Q37" s="46">
        <f>'[2]CALENDARIO (25)'!O29</f>
        <v>1849292.1</v>
      </c>
      <c r="R37" s="46">
        <v>0</v>
      </c>
      <c r="S37" s="47">
        <v>0</v>
      </c>
      <c r="T37" s="48" t="s">
        <v>43</v>
      </c>
      <c r="U37" s="49" t="s">
        <v>81</v>
      </c>
      <c r="V37" s="1"/>
      <c r="W37" s="2"/>
    </row>
    <row r="38" spans="1:23" customFormat="1" ht="20.45" customHeight="1" thickBot="1" x14ac:dyDescent="0.3">
      <c r="A38" s="73"/>
      <c r="B38" s="74"/>
      <c r="C38" s="75"/>
      <c r="D38" s="75"/>
      <c r="E38" s="75"/>
      <c r="F38" s="76"/>
      <c r="G38" s="76"/>
      <c r="H38" s="76"/>
      <c r="I38" s="77"/>
      <c r="J38" s="76"/>
      <c r="K38" s="75"/>
      <c r="L38" s="76"/>
      <c r="M38" s="78"/>
      <c r="N38" s="79"/>
      <c r="O38" s="80"/>
      <c r="P38" s="80"/>
      <c r="Q38" s="79"/>
      <c r="R38" s="79"/>
      <c r="S38" s="80"/>
      <c r="T38" s="81"/>
      <c r="U38" s="82"/>
      <c r="V38" s="1"/>
      <c r="W38" s="2"/>
    </row>
    <row r="39" spans="1:23" customFormat="1" ht="20.45" customHeight="1" x14ac:dyDescent="0.25">
      <c r="A39" s="83"/>
      <c r="B39" s="83"/>
      <c r="C39" s="84"/>
      <c r="D39" s="84"/>
      <c r="E39" s="84"/>
      <c r="F39" s="83"/>
      <c r="G39" s="83"/>
      <c r="H39" s="83"/>
      <c r="I39" s="85"/>
      <c r="J39" s="83"/>
      <c r="K39" s="84"/>
      <c r="L39" s="83"/>
      <c r="M39" s="86"/>
      <c r="N39" s="87"/>
      <c r="O39" s="88"/>
      <c r="P39" s="88"/>
      <c r="Q39" s="87"/>
      <c r="R39" s="87"/>
      <c r="S39" s="88"/>
      <c r="T39" s="89"/>
      <c r="U39" s="90"/>
      <c r="V39" s="1"/>
      <c r="W39" s="2"/>
    </row>
    <row r="40" spans="1:23" customFormat="1" ht="20.45" customHeight="1" x14ac:dyDescent="0.25">
      <c r="A40" s="91"/>
      <c r="B40" s="91"/>
      <c r="C40" s="84"/>
      <c r="D40" s="84"/>
      <c r="E40" s="84"/>
      <c r="F40" s="84"/>
      <c r="G40" s="84"/>
      <c r="H40" s="84"/>
      <c r="I40" s="92"/>
      <c r="T40" s="90"/>
      <c r="U40" s="90"/>
      <c r="V40" s="1"/>
      <c r="W40" s="2"/>
    </row>
    <row r="41" spans="1:23" customFormat="1" ht="20.45" customHeight="1" x14ac:dyDescent="0.25">
      <c r="A41" s="91"/>
      <c r="B41" s="91"/>
      <c r="C41" s="84"/>
      <c r="D41" s="84"/>
      <c r="E41" s="84"/>
      <c r="F41" s="84"/>
      <c r="G41" s="84"/>
      <c r="H41" s="84"/>
      <c r="I41" s="92"/>
      <c r="J41" s="93"/>
      <c r="K41" s="93"/>
      <c r="L41" s="93"/>
      <c r="M41" s="94"/>
      <c r="N41" s="94"/>
      <c r="O41" s="94"/>
      <c r="P41" s="94"/>
      <c r="Q41" s="94"/>
      <c r="R41" s="94"/>
      <c r="S41" s="94"/>
      <c r="T41" s="90"/>
      <c r="U41" s="90"/>
      <c r="V41" s="1"/>
      <c r="W41" s="2"/>
    </row>
    <row r="42" spans="1:23" customFormat="1" ht="20.45" customHeight="1" x14ac:dyDescent="0.25">
      <c r="A42" s="91"/>
      <c r="B42" s="91"/>
      <c r="C42" s="84"/>
      <c r="D42" s="84"/>
      <c r="E42" s="84"/>
      <c r="F42" s="84"/>
      <c r="G42" s="84"/>
      <c r="H42" s="84"/>
      <c r="I42" s="95"/>
      <c r="J42" s="84"/>
      <c r="K42" s="84"/>
      <c r="L42" s="83"/>
      <c r="M42" s="96"/>
      <c r="N42" s="96"/>
      <c r="O42" s="96"/>
      <c r="P42" s="96"/>
      <c r="Q42" s="96"/>
      <c r="R42" s="96"/>
      <c r="S42" s="96" t="s">
        <v>82</v>
      </c>
      <c r="T42" s="89"/>
      <c r="U42" s="89"/>
      <c r="V42" s="1"/>
      <c r="W42" s="2"/>
    </row>
    <row r="43" spans="1:23" customFormat="1" ht="20.45" customHeight="1" x14ac:dyDescent="0.25">
      <c r="A43" s="91"/>
      <c r="B43" s="91"/>
      <c r="C43" s="85"/>
      <c r="D43" s="84"/>
      <c r="E43" s="84"/>
      <c r="F43" s="84"/>
      <c r="G43" s="84"/>
      <c r="H43" s="84"/>
      <c r="I43" s="97"/>
      <c r="J43" s="84"/>
      <c r="K43" s="84"/>
      <c r="L43" s="98"/>
      <c r="M43" s="99"/>
      <c r="N43" s="99"/>
      <c r="O43" s="99"/>
      <c r="P43" s="99"/>
      <c r="Q43" s="99"/>
      <c r="R43" s="99"/>
      <c r="S43" s="99"/>
      <c r="T43" s="100"/>
      <c r="U43" s="100"/>
      <c r="V43" s="1"/>
      <c r="W43" s="2"/>
    </row>
    <row r="44" spans="1:23" customFormat="1" ht="20.45" customHeight="1" x14ac:dyDescent="0.25">
      <c r="A44" s="91"/>
      <c r="B44" s="91"/>
      <c r="C44" s="85"/>
      <c r="D44" s="84"/>
      <c r="E44" s="84"/>
      <c r="F44" s="84"/>
      <c r="G44" s="84"/>
      <c r="H44" s="84"/>
      <c r="I44" s="97"/>
      <c r="J44" s="84"/>
      <c r="K44" s="84"/>
      <c r="L44" s="98"/>
      <c r="M44" s="99"/>
      <c r="N44" s="99"/>
      <c r="O44" s="99"/>
      <c r="P44" s="99"/>
      <c r="Q44" s="99"/>
      <c r="R44" s="99"/>
      <c r="S44" s="99"/>
      <c r="T44" s="100"/>
      <c r="U44" s="100"/>
      <c r="V44" s="1"/>
      <c r="W44" s="2"/>
    </row>
    <row r="45" spans="1:23" customFormat="1" ht="20.45" customHeight="1" thickBot="1" x14ac:dyDescent="0.3">
      <c r="A45" s="91"/>
      <c r="B45" s="91"/>
      <c r="C45" s="84"/>
      <c r="D45" s="84"/>
      <c r="E45" s="84"/>
      <c r="F45" s="84"/>
      <c r="G45" s="84"/>
      <c r="H45" s="84"/>
      <c r="I45" s="95"/>
      <c r="J45" s="84"/>
      <c r="K45" s="84"/>
      <c r="L45" s="83"/>
      <c r="M45" s="87"/>
      <c r="N45" s="87"/>
      <c r="O45" s="87"/>
      <c r="P45" s="87"/>
      <c r="Q45" s="87"/>
      <c r="R45" s="87"/>
      <c r="S45" s="87"/>
      <c r="T45" s="89"/>
      <c r="U45" s="89"/>
      <c r="V45" s="1"/>
      <c r="W45" s="2"/>
    </row>
    <row r="46" spans="1:23" customFormat="1" ht="20.45" customHeight="1" x14ac:dyDescent="0.25">
      <c r="A46" s="101" t="s">
        <v>83</v>
      </c>
      <c r="B46" s="102" t="s">
        <v>34</v>
      </c>
      <c r="C46" s="103" t="str">
        <f>'[2]CALENDARIO (25)'!B30</f>
        <v>EL RODEO</v>
      </c>
      <c r="D46" s="103">
        <v>1</v>
      </c>
      <c r="E46" s="103">
        <v>7</v>
      </c>
      <c r="F46" s="102" t="s">
        <v>36</v>
      </c>
      <c r="G46" s="102" t="s">
        <v>63</v>
      </c>
      <c r="H46" s="102" t="s">
        <v>64</v>
      </c>
      <c r="I46" s="104" t="str">
        <f>'[2]CALENDARIO (25)'!C30</f>
        <v>MEJORAMIENTO DE CAMINO RURALES EN EL RODEO</v>
      </c>
      <c r="J46" s="102" t="s">
        <v>65</v>
      </c>
      <c r="K46" s="103">
        <v>25.4</v>
      </c>
      <c r="L46" s="102" t="s">
        <v>84</v>
      </c>
      <c r="M46" s="105">
        <f>N46+O46+P46+Q46</f>
        <v>739341.6</v>
      </c>
      <c r="N46" s="106">
        <v>0</v>
      </c>
      <c r="O46" s="107">
        <v>0</v>
      </c>
      <c r="P46" s="107">
        <v>0</v>
      </c>
      <c r="Q46" s="106">
        <f>'[2]CALENDARIO (25)'!O30</f>
        <v>739341.6</v>
      </c>
      <c r="R46" s="106">
        <v>0</v>
      </c>
      <c r="S46" s="107">
        <v>0</v>
      </c>
      <c r="T46" s="108" t="s">
        <v>43</v>
      </c>
      <c r="U46" s="109" t="s">
        <v>81</v>
      </c>
      <c r="V46" s="1"/>
      <c r="W46" s="2"/>
    </row>
    <row r="47" spans="1:23" customFormat="1" ht="20.45" customHeight="1" x14ac:dyDescent="0.25">
      <c r="A47" s="63"/>
      <c r="B47" s="110"/>
      <c r="C47" s="111"/>
      <c r="D47" s="65"/>
      <c r="E47" s="65"/>
      <c r="F47" s="65"/>
      <c r="G47" s="65"/>
      <c r="H47" s="65"/>
      <c r="I47" s="50"/>
      <c r="J47" s="71"/>
      <c r="K47" s="66"/>
      <c r="L47" s="67"/>
      <c r="M47" s="68"/>
      <c r="N47" s="69"/>
      <c r="O47" s="70"/>
      <c r="P47" s="70"/>
      <c r="Q47" s="70"/>
      <c r="R47" s="62"/>
      <c r="S47" s="56"/>
      <c r="T47" s="56"/>
      <c r="U47" s="60"/>
      <c r="V47" s="1"/>
      <c r="W47" s="2"/>
    </row>
    <row r="48" spans="1:23" customFormat="1" ht="28.9" customHeight="1" x14ac:dyDescent="0.25">
      <c r="A48" s="39">
        <v>1226</v>
      </c>
      <c r="B48" s="42" t="s">
        <v>34</v>
      </c>
      <c r="C48" s="41" t="s">
        <v>56</v>
      </c>
      <c r="D48" s="41">
        <v>1</v>
      </c>
      <c r="E48" s="41">
        <v>7</v>
      </c>
      <c r="F48" s="42" t="s">
        <v>36</v>
      </c>
      <c r="G48" s="42" t="s">
        <v>85</v>
      </c>
      <c r="H48" s="42" t="s">
        <v>86</v>
      </c>
      <c r="I48" s="43" t="s">
        <v>87</v>
      </c>
      <c r="J48" s="42" t="s">
        <v>88</v>
      </c>
      <c r="K48" s="41">
        <v>1100</v>
      </c>
      <c r="L48" s="42">
        <v>500</v>
      </c>
      <c r="M48" s="45">
        <v>4081381</v>
      </c>
      <c r="N48" s="46">
        <v>0</v>
      </c>
      <c r="O48" s="47">
        <v>0</v>
      </c>
      <c r="P48" s="47">
        <v>0</v>
      </c>
      <c r="Q48" s="46">
        <f>M48</f>
        <v>4081381</v>
      </c>
      <c r="R48" s="46">
        <v>0</v>
      </c>
      <c r="S48" s="47">
        <v>0</v>
      </c>
      <c r="T48" s="48" t="s">
        <v>43</v>
      </c>
      <c r="U48" s="49" t="s">
        <v>89</v>
      </c>
      <c r="V48" s="1"/>
      <c r="W48" s="2"/>
    </row>
    <row r="49" spans="1:25" customFormat="1" ht="20.45" customHeight="1" x14ac:dyDescent="0.25">
      <c r="A49" s="112"/>
      <c r="B49" s="113"/>
      <c r="C49" s="111"/>
      <c r="D49" s="65"/>
      <c r="E49" s="65"/>
      <c r="F49" s="65"/>
      <c r="G49" s="65"/>
      <c r="H49" s="65"/>
      <c r="I49" s="50"/>
      <c r="J49" s="42"/>
      <c r="K49" s="41"/>
      <c r="L49" s="42"/>
      <c r="M49" s="68"/>
      <c r="N49" s="69"/>
      <c r="O49" s="70"/>
      <c r="P49" s="70"/>
      <c r="Q49" s="70"/>
      <c r="R49" s="62"/>
      <c r="S49" s="56"/>
      <c r="T49" s="56"/>
      <c r="U49" s="60"/>
      <c r="V49" s="1"/>
      <c r="W49" s="2"/>
    </row>
    <row r="50" spans="1:25" customFormat="1" ht="28.15" customHeight="1" x14ac:dyDescent="0.25">
      <c r="A50" s="39" t="s">
        <v>90</v>
      </c>
      <c r="B50" s="42" t="s">
        <v>49</v>
      </c>
      <c r="C50" s="41" t="s">
        <v>91</v>
      </c>
      <c r="D50" s="41">
        <v>1</v>
      </c>
      <c r="E50" s="41">
        <v>7</v>
      </c>
      <c r="F50" s="42" t="s">
        <v>36</v>
      </c>
      <c r="G50" s="42" t="s">
        <v>92</v>
      </c>
      <c r="H50" s="42" t="s">
        <v>93</v>
      </c>
      <c r="I50" s="43" t="s">
        <v>94</v>
      </c>
      <c r="J50" s="42" t="s">
        <v>95</v>
      </c>
      <c r="K50" s="41">
        <v>94</v>
      </c>
      <c r="L50" s="42" t="s">
        <v>72</v>
      </c>
      <c r="M50" s="45">
        <v>600000</v>
      </c>
      <c r="N50" s="46">
        <v>0</v>
      </c>
      <c r="O50" s="47">
        <v>0</v>
      </c>
      <c r="P50" s="47">
        <v>0</v>
      </c>
      <c r="Q50" s="46">
        <f>M50</f>
        <v>600000</v>
      </c>
      <c r="R50" s="46">
        <v>0</v>
      </c>
      <c r="S50" s="47">
        <v>0</v>
      </c>
      <c r="T50" s="48" t="s">
        <v>53</v>
      </c>
      <c r="U50" s="49" t="s">
        <v>96</v>
      </c>
      <c r="V50" s="1"/>
      <c r="W50" s="2"/>
    </row>
    <row r="51" spans="1:25" customFormat="1" ht="20.45" customHeight="1" x14ac:dyDescent="0.25">
      <c r="A51" s="63"/>
      <c r="B51" s="110"/>
      <c r="C51" s="111"/>
      <c r="D51" s="65"/>
      <c r="E51" s="65"/>
      <c r="F51" s="65"/>
      <c r="G51" s="65"/>
      <c r="H51" s="65"/>
      <c r="I51" s="50"/>
      <c r="J51" s="42"/>
      <c r="K51" s="41"/>
      <c r="L51" s="42"/>
      <c r="M51" s="68"/>
      <c r="N51" s="69"/>
      <c r="O51" s="70"/>
      <c r="P51" s="70"/>
      <c r="Q51" s="70"/>
      <c r="R51" s="62"/>
      <c r="S51" s="56"/>
      <c r="T51" s="56"/>
      <c r="U51" s="60"/>
      <c r="V51" s="1"/>
      <c r="W51" s="2"/>
    </row>
    <row r="52" spans="1:25" customFormat="1" ht="29.45" customHeight="1" x14ac:dyDescent="0.25">
      <c r="A52" s="112" t="s">
        <v>97</v>
      </c>
      <c r="B52" s="113" t="s">
        <v>34</v>
      </c>
      <c r="C52" s="41" t="s">
        <v>98</v>
      </c>
      <c r="D52" s="41">
        <v>1</v>
      </c>
      <c r="E52" s="41">
        <v>7</v>
      </c>
      <c r="F52" s="42" t="s">
        <v>36</v>
      </c>
      <c r="G52" s="42" t="s">
        <v>99</v>
      </c>
      <c r="H52" s="42" t="s">
        <v>100</v>
      </c>
      <c r="I52" s="43" t="s">
        <v>101</v>
      </c>
      <c r="J52" s="42" t="s">
        <v>88</v>
      </c>
      <c r="K52" s="41">
        <v>700</v>
      </c>
      <c r="L52" s="42" t="s">
        <v>72</v>
      </c>
      <c r="M52" s="45">
        <f>'[1]CALENDARIO (26)'!N32</f>
        <v>1700000</v>
      </c>
      <c r="N52" s="46">
        <v>0</v>
      </c>
      <c r="O52" s="47">
        <v>0</v>
      </c>
      <c r="P52" s="47">
        <v>0</v>
      </c>
      <c r="Q52" s="46">
        <f>M52</f>
        <v>1700000</v>
      </c>
      <c r="R52" s="46">
        <v>0</v>
      </c>
      <c r="S52" s="47">
        <v>0</v>
      </c>
      <c r="T52" s="48" t="s">
        <v>53</v>
      </c>
      <c r="U52" s="49" t="s">
        <v>102</v>
      </c>
      <c r="V52" s="1"/>
      <c r="W52" s="2"/>
    </row>
    <row r="53" spans="1:25" customFormat="1" ht="20.45" customHeight="1" x14ac:dyDescent="0.25">
      <c r="A53" s="63"/>
      <c r="B53" s="110"/>
      <c r="C53" s="41"/>
      <c r="D53" s="65"/>
      <c r="E53" s="41"/>
      <c r="F53" s="42"/>
      <c r="G53" s="42"/>
      <c r="H53" s="42"/>
      <c r="I53" s="43"/>
      <c r="J53" s="42"/>
      <c r="K53" s="41"/>
      <c r="L53" s="42"/>
      <c r="M53" s="45"/>
      <c r="N53" s="46"/>
      <c r="O53" s="47"/>
      <c r="P53" s="47"/>
      <c r="Q53" s="46"/>
      <c r="R53" s="46"/>
      <c r="S53" s="47"/>
      <c r="T53" s="48"/>
      <c r="U53" s="49"/>
      <c r="V53" s="1"/>
      <c r="W53" s="2"/>
    </row>
    <row r="54" spans="1:25" customFormat="1" ht="28.15" customHeight="1" x14ac:dyDescent="0.25">
      <c r="A54" s="39" t="s">
        <v>103</v>
      </c>
      <c r="B54" s="42" t="s">
        <v>34</v>
      </c>
      <c r="C54" s="41" t="s">
        <v>104</v>
      </c>
      <c r="D54" s="41">
        <v>1</v>
      </c>
      <c r="E54" s="41">
        <v>7</v>
      </c>
      <c r="F54" s="42" t="s">
        <v>36</v>
      </c>
      <c r="G54" s="42" t="s">
        <v>85</v>
      </c>
      <c r="H54" s="42" t="s">
        <v>86</v>
      </c>
      <c r="I54" s="43" t="s">
        <v>105</v>
      </c>
      <c r="J54" s="42" t="s">
        <v>88</v>
      </c>
      <c r="K54" s="41">
        <v>6000</v>
      </c>
      <c r="L54" s="42">
        <v>4000</v>
      </c>
      <c r="M54" s="45">
        <f>'[1]CALENDARIO (26)'!N33</f>
        <v>4400000</v>
      </c>
      <c r="N54" s="46">
        <v>0</v>
      </c>
      <c r="O54" s="47">
        <v>0</v>
      </c>
      <c r="P54" s="47">
        <v>0</v>
      </c>
      <c r="Q54" s="46">
        <f t="shared" ref="Q54:Q60" si="3">M54</f>
        <v>4400000</v>
      </c>
      <c r="R54" s="46">
        <v>0</v>
      </c>
      <c r="S54" s="47">
        <v>0</v>
      </c>
      <c r="T54" s="48" t="s">
        <v>53</v>
      </c>
      <c r="U54" s="49" t="s">
        <v>106</v>
      </c>
      <c r="V54" s="1"/>
      <c r="W54" s="2"/>
    </row>
    <row r="55" spans="1:25" customFormat="1" ht="20.45" customHeight="1" x14ac:dyDescent="0.25">
      <c r="A55" s="63"/>
      <c r="B55" s="110"/>
      <c r="C55" s="41"/>
      <c r="D55" s="65"/>
      <c r="E55" s="65"/>
      <c r="F55" s="65"/>
      <c r="G55" s="65"/>
      <c r="H55" s="65"/>
      <c r="I55" s="43"/>
      <c r="J55" s="42"/>
      <c r="K55" s="41"/>
      <c r="L55" s="42"/>
      <c r="M55" s="45"/>
      <c r="N55" s="46"/>
      <c r="O55" s="47"/>
      <c r="P55" s="47"/>
      <c r="Q55" s="46"/>
      <c r="R55" s="46"/>
      <c r="S55" s="47"/>
      <c r="T55" s="48"/>
      <c r="U55" s="49"/>
      <c r="V55" s="1"/>
      <c r="W55" s="2"/>
    </row>
    <row r="56" spans="1:25" customFormat="1" ht="26.45" customHeight="1" x14ac:dyDescent="0.25">
      <c r="A56" s="112" t="s">
        <v>107</v>
      </c>
      <c r="B56" s="113" t="s">
        <v>34</v>
      </c>
      <c r="C56" s="41" t="s">
        <v>104</v>
      </c>
      <c r="D56" s="41">
        <v>1</v>
      </c>
      <c r="E56" s="41">
        <v>7</v>
      </c>
      <c r="F56" s="42" t="s">
        <v>36</v>
      </c>
      <c r="G56" s="42" t="s">
        <v>85</v>
      </c>
      <c r="H56" s="42" t="s">
        <v>86</v>
      </c>
      <c r="I56" s="43" t="s">
        <v>108</v>
      </c>
      <c r="J56" s="42" t="s">
        <v>88</v>
      </c>
      <c r="K56" s="41">
        <v>760</v>
      </c>
      <c r="L56" s="42" t="s">
        <v>109</v>
      </c>
      <c r="M56" s="45">
        <f>'[1]CALENDARIO (26)'!N34</f>
        <v>1268170</v>
      </c>
      <c r="N56" s="46">
        <v>0</v>
      </c>
      <c r="O56" s="47">
        <v>0</v>
      </c>
      <c r="P56" s="47">
        <v>0</v>
      </c>
      <c r="Q56" s="46">
        <f t="shared" si="3"/>
        <v>1268170</v>
      </c>
      <c r="R56" s="46">
        <v>0</v>
      </c>
      <c r="S56" s="47">
        <v>0</v>
      </c>
      <c r="T56" s="48" t="s">
        <v>53</v>
      </c>
      <c r="U56" s="49" t="s">
        <v>110</v>
      </c>
      <c r="V56" s="1"/>
      <c r="W56" s="2"/>
    </row>
    <row r="57" spans="1:25" customFormat="1" ht="26.45" customHeight="1" x14ac:dyDescent="0.25">
      <c r="A57" s="63"/>
      <c r="B57" s="110"/>
      <c r="C57" s="41"/>
      <c r="D57" s="65"/>
      <c r="E57" s="41"/>
      <c r="F57" s="42"/>
      <c r="G57" s="42"/>
      <c r="H57" s="42"/>
      <c r="I57" s="43"/>
      <c r="J57" s="42"/>
      <c r="K57" s="41"/>
      <c r="L57" s="42"/>
      <c r="M57" s="45"/>
      <c r="N57" s="46"/>
      <c r="O57" s="47"/>
      <c r="P57" s="47"/>
      <c r="Q57" s="46"/>
      <c r="R57" s="46"/>
      <c r="S57" s="47"/>
      <c r="T57" s="48"/>
      <c r="U57" s="49"/>
      <c r="V57" s="1"/>
      <c r="W57" s="2"/>
    </row>
    <row r="58" spans="1:25" customFormat="1" ht="34.15" customHeight="1" x14ac:dyDescent="0.25">
      <c r="A58" s="39" t="s">
        <v>111</v>
      </c>
      <c r="B58" s="42" t="s">
        <v>34</v>
      </c>
      <c r="C58" s="41" t="s">
        <v>104</v>
      </c>
      <c r="D58" s="41">
        <v>1</v>
      </c>
      <c r="E58" s="41">
        <v>7</v>
      </c>
      <c r="F58" s="42" t="s">
        <v>36</v>
      </c>
      <c r="G58" s="42" t="s">
        <v>85</v>
      </c>
      <c r="H58" s="42" t="s">
        <v>86</v>
      </c>
      <c r="I58" s="43" t="s">
        <v>112</v>
      </c>
      <c r="J58" s="42" t="s">
        <v>88</v>
      </c>
      <c r="K58" s="41">
        <v>1700</v>
      </c>
      <c r="L58" s="42">
        <v>800</v>
      </c>
      <c r="M58" s="45">
        <f>'[1]CALENDARIO (26)'!N35</f>
        <v>3000000</v>
      </c>
      <c r="N58" s="46">
        <v>0</v>
      </c>
      <c r="O58" s="47">
        <v>0</v>
      </c>
      <c r="P58" s="47">
        <v>0</v>
      </c>
      <c r="Q58" s="46">
        <f t="shared" si="3"/>
        <v>3000000</v>
      </c>
      <c r="R58" s="46">
        <v>0</v>
      </c>
      <c r="S58" s="47">
        <v>0</v>
      </c>
      <c r="T58" s="48" t="s">
        <v>43</v>
      </c>
      <c r="U58" s="49" t="s">
        <v>113</v>
      </c>
      <c r="V58" s="1"/>
      <c r="W58" s="2"/>
    </row>
    <row r="59" spans="1:25" customFormat="1" ht="34.15" customHeight="1" x14ac:dyDescent="0.25">
      <c r="A59" s="63"/>
      <c r="B59" s="110"/>
      <c r="C59" s="41"/>
      <c r="D59" s="65"/>
      <c r="E59" s="65"/>
      <c r="F59" s="65"/>
      <c r="G59" s="65"/>
      <c r="H59" s="65"/>
      <c r="I59" s="43"/>
      <c r="J59" s="42"/>
      <c r="K59" s="41"/>
      <c r="L59" s="42"/>
      <c r="M59" s="45"/>
      <c r="N59" s="46"/>
      <c r="O59" s="47"/>
      <c r="P59" s="47"/>
      <c r="Q59" s="46"/>
      <c r="R59" s="46"/>
      <c r="S59" s="47"/>
      <c r="T59" s="48"/>
      <c r="U59" s="49"/>
      <c r="V59" s="1"/>
      <c r="W59" s="2"/>
    </row>
    <row r="60" spans="1:25" customFormat="1" ht="27" customHeight="1" x14ac:dyDescent="0.25">
      <c r="A60" s="39" t="s">
        <v>114</v>
      </c>
      <c r="B60" s="42" t="s">
        <v>49</v>
      </c>
      <c r="C60" s="41" t="s">
        <v>115</v>
      </c>
      <c r="D60" s="41">
        <v>1</v>
      </c>
      <c r="E60" s="41">
        <v>7</v>
      </c>
      <c r="F60" s="42" t="s">
        <v>36</v>
      </c>
      <c r="G60" s="42" t="s">
        <v>116</v>
      </c>
      <c r="H60" s="42" t="s">
        <v>117</v>
      </c>
      <c r="I60" s="43" t="s">
        <v>118</v>
      </c>
      <c r="J60" s="42" t="s">
        <v>88</v>
      </c>
      <c r="K60" s="41">
        <v>500</v>
      </c>
      <c r="L60" s="42" t="s">
        <v>119</v>
      </c>
      <c r="M60" s="45">
        <f>'[1]CALENDARIO (26)'!N36</f>
        <v>500000</v>
      </c>
      <c r="N60" s="46">
        <v>0</v>
      </c>
      <c r="O60" s="47">
        <v>0</v>
      </c>
      <c r="P60" s="47">
        <v>0</v>
      </c>
      <c r="Q60" s="46">
        <f t="shared" si="3"/>
        <v>500000</v>
      </c>
      <c r="R60" s="46">
        <v>0</v>
      </c>
      <c r="S60" s="47">
        <v>0</v>
      </c>
      <c r="T60" s="48" t="s">
        <v>53</v>
      </c>
      <c r="U60" s="49" t="s">
        <v>120</v>
      </c>
      <c r="V60" s="1"/>
      <c r="W60" s="2"/>
    </row>
    <row r="61" spans="1:25" customFormat="1" ht="27" customHeight="1" x14ac:dyDescent="0.25">
      <c r="A61" s="63"/>
      <c r="B61" s="110"/>
      <c r="C61" s="41"/>
      <c r="D61" s="65"/>
      <c r="E61" s="41"/>
      <c r="F61" s="42"/>
      <c r="G61" s="42"/>
      <c r="H61" s="42"/>
      <c r="I61" s="43"/>
      <c r="J61" s="42"/>
      <c r="K61" s="41"/>
      <c r="L61" s="42"/>
      <c r="M61" s="45"/>
      <c r="N61" s="46"/>
      <c r="O61" s="47"/>
      <c r="P61" s="47"/>
      <c r="Q61" s="46"/>
      <c r="R61" s="46"/>
      <c r="S61" s="47"/>
      <c r="T61" s="48"/>
      <c r="U61" s="49"/>
      <c r="V61" s="1"/>
      <c r="W61" s="2"/>
    </row>
    <row r="62" spans="1:25" customFormat="1" ht="27.6" customHeight="1" x14ac:dyDescent="0.25">
      <c r="A62" s="39" t="s">
        <v>121</v>
      </c>
      <c r="B62" s="42" t="s">
        <v>34</v>
      </c>
      <c r="C62" s="67" t="s">
        <v>122</v>
      </c>
      <c r="D62" s="41">
        <v>1</v>
      </c>
      <c r="E62" s="41">
        <v>7</v>
      </c>
      <c r="F62" s="42" t="s">
        <v>36</v>
      </c>
      <c r="G62" s="42" t="s">
        <v>85</v>
      </c>
      <c r="H62" s="42" t="s">
        <v>86</v>
      </c>
      <c r="I62" s="43" t="s">
        <v>123</v>
      </c>
      <c r="J62" s="42" t="s">
        <v>88</v>
      </c>
      <c r="K62" s="41">
        <v>900</v>
      </c>
      <c r="L62" s="42">
        <v>650</v>
      </c>
      <c r="M62" s="45">
        <f>'[1]CALENDARIO (26)'!N37</f>
        <v>1500000</v>
      </c>
      <c r="N62" s="46">
        <v>0</v>
      </c>
      <c r="O62" s="47">
        <v>0</v>
      </c>
      <c r="P62" s="47">
        <v>0</v>
      </c>
      <c r="Q62" s="46">
        <f t="shared" ref="Q62" si="4">M62</f>
        <v>1500000</v>
      </c>
      <c r="R62" s="46">
        <v>0</v>
      </c>
      <c r="S62" s="47">
        <v>0</v>
      </c>
      <c r="T62" s="48" t="s">
        <v>53</v>
      </c>
      <c r="U62" s="49" t="s">
        <v>54</v>
      </c>
      <c r="V62" s="1"/>
      <c r="W62" s="2"/>
    </row>
    <row r="63" spans="1:25" customFormat="1" ht="20.45" customHeight="1" x14ac:dyDescent="0.25">
      <c r="A63" s="39"/>
      <c r="B63" s="42"/>
      <c r="C63" s="67"/>
      <c r="D63" s="65"/>
      <c r="E63" s="65"/>
      <c r="F63" s="65"/>
      <c r="G63" s="65"/>
      <c r="H63" s="65"/>
      <c r="I63" s="43"/>
      <c r="J63" s="42"/>
      <c r="K63" s="41"/>
      <c r="L63" s="42"/>
      <c r="M63" s="45"/>
      <c r="N63" s="46"/>
      <c r="O63" s="47"/>
      <c r="P63" s="47"/>
      <c r="Q63" s="46"/>
      <c r="R63" s="46"/>
      <c r="S63" s="47"/>
      <c r="T63" s="48"/>
      <c r="U63" s="49"/>
      <c r="V63" s="1"/>
      <c r="W63" s="2"/>
    </row>
    <row r="64" spans="1:25" s="1" customFormat="1" ht="30.6" customHeight="1" thickBot="1" x14ac:dyDescent="0.3">
      <c r="A64" s="73" t="s">
        <v>124</v>
      </c>
      <c r="B64" s="76" t="s">
        <v>34</v>
      </c>
      <c r="C64" s="75" t="s">
        <v>104</v>
      </c>
      <c r="D64" s="75">
        <v>1</v>
      </c>
      <c r="E64" s="75">
        <v>7</v>
      </c>
      <c r="F64" s="76" t="s">
        <v>36</v>
      </c>
      <c r="G64" s="76" t="s">
        <v>85</v>
      </c>
      <c r="H64" s="76" t="s">
        <v>86</v>
      </c>
      <c r="I64" s="77" t="s">
        <v>125</v>
      </c>
      <c r="J64" s="75" t="s">
        <v>88</v>
      </c>
      <c r="K64" s="75">
        <v>700</v>
      </c>
      <c r="L64" s="75" t="s">
        <v>126</v>
      </c>
      <c r="M64" s="78">
        <f>'[1]CALENDARIO (26)'!N38</f>
        <v>850000</v>
      </c>
      <c r="N64" s="79">
        <v>0</v>
      </c>
      <c r="O64" s="80">
        <v>0</v>
      </c>
      <c r="P64" s="80">
        <v>0</v>
      </c>
      <c r="Q64" s="79">
        <f t="shared" ref="Q64" si="5">M64</f>
        <v>850000</v>
      </c>
      <c r="R64" s="79">
        <v>0</v>
      </c>
      <c r="S64" s="80">
        <v>0</v>
      </c>
      <c r="T64" s="81" t="s">
        <v>53</v>
      </c>
      <c r="U64" s="82" t="s">
        <v>110</v>
      </c>
      <c r="W64" s="2"/>
      <c r="X64"/>
      <c r="Y64" s="114"/>
    </row>
    <row r="65" spans="1:25" s="1" customFormat="1" ht="30.6" customHeight="1" x14ac:dyDescent="0.25">
      <c r="A65" s="83"/>
      <c r="B65" s="83"/>
      <c r="C65" s="84"/>
      <c r="D65" s="84"/>
      <c r="E65" s="84"/>
      <c r="F65" s="83"/>
      <c r="G65" s="83"/>
      <c r="H65" s="83"/>
      <c r="I65" s="85"/>
      <c r="J65" s="83"/>
      <c r="K65" s="84"/>
      <c r="L65" s="83"/>
      <c r="M65" s="86"/>
      <c r="N65" s="87"/>
      <c r="O65" s="88"/>
      <c r="P65" s="88"/>
      <c r="Q65" s="87"/>
      <c r="R65" s="87"/>
      <c r="S65" s="88"/>
      <c r="T65" s="89"/>
      <c r="U65" s="90"/>
      <c r="W65" s="2"/>
      <c r="X65"/>
      <c r="Y65" s="114"/>
    </row>
    <row r="66" spans="1:25" s="1" customFormat="1" ht="30.6" customHeight="1" x14ac:dyDescent="0.25">
      <c r="A66" s="83"/>
      <c r="B66" s="83"/>
      <c r="C66" s="84"/>
      <c r="D66" s="84"/>
      <c r="E66" s="84"/>
      <c r="F66" s="83"/>
      <c r="G66" s="83"/>
      <c r="H66" s="83"/>
      <c r="I66" s="85"/>
      <c r="J66" s="83"/>
      <c r="K66" s="84"/>
      <c r="L66" s="83"/>
      <c r="M66" s="86"/>
      <c r="N66" s="87"/>
      <c r="O66" s="88"/>
      <c r="P66" s="88"/>
      <c r="Q66" s="87"/>
      <c r="R66" s="87"/>
      <c r="S66" s="88"/>
      <c r="T66" s="89"/>
      <c r="U66" s="90"/>
      <c r="W66" s="2"/>
      <c r="X66"/>
      <c r="Y66" s="114"/>
    </row>
    <row r="67" spans="1:25" s="1" customFormat="1" ht="20.65" customHeight="1" x14ac:dyDescent="0.25">
      <c r="A67" s="91"/>
      <c r="B67" s="91"/>
      <c r="C67" s="84"/>
      <c r="D67" s="84"/>
      <c r="E67" s="84"/>
      <c r="F67" s="84"/>
      <c r="G67" s="84"/>
      <c r="H67" s="84"/>
      <c r="I67" s="92"/>
      <c r="J67"/>
      <c r="K67"/>
      <c r="L67"/>
      <c r="M67"/>
      <c r="N67"/>
      <c r="O67"/>
      <c r="P67"/>
      <c r="Q67"/>
      <c r="R67"/>
      <c r="S67"/>
      <c r="T67" s="90"/>
      <c r="U67" s="90"/>
      <c r="W67" s="2"/>
      <c r="X67"/>
      <c r="Y67" s="114"/>
    </row>
    <row r="68" spans="1:25" s="1" customFormat="1" ht="20.65" customHeight="1" x14ac:dyDescent="0.25">
      <c r="A68" s="91"/>
      <c r="B68" s="91"/>
      <c r="C68" s="84"/>
      <c r="D68" s="84"/>
      <c r="E68" s="84"/>
      <c r="F68" s="84"/>
      <c r="G68" s="84"/>
      <c r="H68" s="84"/>
      <c r="I68" s="92"/>
      <c r="J68" s="93"/>
      <c r="K68" s="93"/>
      <c r="L68" s="93"/>
      <c r="M68" s="94"/>
      <c r="N68" s="94"/>
      <c r="O68" s="94"/>
      <c r="P68" s="94"/>
      <c r="Q68" s="94"/>
      <c r="R68" s="94"/>
      <c r="S68" s="94"/>
      <c r="T68" s="90"/>
      <c r="U68" s="90"/>
      <c r="W68" s="2"/>
      <c r="X68"/>
      <c r="Y68" s="114"/>
    </row>
    <row r="69" spans="1:25" s="1" customFormat="1" ht="20.65" customHeight="1" x14ac:dyDescent="0.25">
      <c r="A69" s="91"/>
      <c r="B69" s="91"/>
      <c r="C69" s="84"/>
      <c r="D69" s="84"/>
      <c r="E69" s="84"/>
      <c r="F69" s="84"/>
      <c r="G69" s="84"/>
      <c r="H69" s="84"/>
      <c r="I69" s="95"/>
      <c r="J69" s="84"/>
      <c r="K69" s="84"/>
      <c r="L69" s="83"/>
      <c r="M69" s="96"/>
      <c r="N69" s="96"/>
      <c r="O69" s="96"/>
      <c r="P69" s="96"/>
      <c r="Q69" s="96"/>
      <c r="R69" s="96"/>
      <c r="S69" s="96" t="s">
        <v>82</v>
      </c>
      <c r="T69" s="89"/>
      <c r="U69" s="89"/>
      <c r="W69" s="2"/>
      <c r="X69"/>
      <c r="Y69" s="114"/>
    </row>
    <row r="70" spans="1:25" s="1" customFormat="1" ht="20.65" customHeight="1" x14ac:dyDescent="0.25">
      <c r="A70" s="91"/>
      <c r="B70" s="91"/>
      <c r="C70" s="85"/>
      <c r="D70" s="84"/>
      <c r="E70" s="84"/>
      <c r="F70" s="84"/>
      <c r="G70" s="84"/>
      <c r="H70" s="84"/>
      <c r="I70" s="97"/>
      <c r="J70" s="84"/>
      <c r="K70" s="84"/>
      <c r="L70" s="98"/>
      <c r="M70" s="99"/>
      <c r="N70" s="99"/>
      <c r="O70" s="99"/>
      <c r="P70" s="99"/>
      <c r="Q70" s="99"/>
      <c r="R70" s="99"/>
      <c r="S70" s="99"/>
      <c r="T70" s="100"/>
      <c r="U70" s="100"/>
      <c r="W70" s="2"/>
      <c r="X70"/>
      <c r="Y70" s="114"/>
    </row>
    <row r="71" spans="1:25" s="1" customFormat="1" ht="20.65" customHeight="1" x14ac:dyDescent="0.25">
      <c r="A71" s="91"/>
      <c r="B71" s="91"/>
      <c r="C71" s="85"/>
      <c r="D71" s="84"/>
      <c r="E71" s="84"/>
      <c r="F71" s="84"/>
      <c r="G71" s="84"/>
      <c r="H71" s="84"/>
      <c r="I71" s="97"/>
      <c r="J71" s="84"/>
      <c r="K71" s="84"/>
      <c r="L71" s="98"/>
      <c r="M71" s="99"/>
      <c r="N71" s="99"/>
      <c r="O71" s="99"/>
      <c r="P71" s="99"/>
      <c r="Q71" s="99"/>
      <c r="R71" s="99"/>
      <c r="S71" s="99"/>
      <c r="T71" s="100"/>
      <c r="U71" s="100"/>
      <c r="W71" s="2"/>
      <c r="X71"/>
      <c r="Y71" s="114"/>
    </row>
    <row r="72" spans="1:25" s="1" customFormat="1" ht="20.65" customHeight="1" x14ac:dyDescent="0.25">
      <c r="A72" s="91"/>
      <c r="B72" s="91"/>
      <c r="C72" s="84"/>
      <c r="D72" s="84"/>
      <c r="E72" s="84"/>
      <c r="F72" s="84"/>
      <c r="G72" s="84"/>
      <c r="H72" s="84"/>
      <c r="I72" s="95"/>
      <c r="J72" s="84"/>
      <c r="K72" s="84"/>
      <c r="L72" s="83"/>
      <c r="M72" s="87"/>
      <c r="N72" s="87"/>
      <c r="O72" s="87"/>
      <c r="P72" s="87"/>
      <c r="Q72" s="87"/>
      <c r="R72" s="87"/>
      <c r="S72" s="87"/>
      <c r="T72" s="89"/>
      <c r="U72" s="89"/>
      <c r="W72" s="2"/>
      <c r="X72"/>
      <c r="Y72" s="114"/>
    </row>
    <row r="73" spans="1:25" s="1" customFormat="1" ht="20.65" customHeight="1" thickBot="1" x14ac:dyDescent="0.3">
      <c r="A73" s="91"/>
      <c r="B73" s="91"/>
      <c r="C73" s="84"/>
      <c r="D73" s="84"/>
      <c r="E73" s="84"/>
      <c r="F73" s="84"/>
      <c r="G73" s="84"/>
      <c r="H73" s="84"/>
      <c r="I73" s="95"/>
      <c r="J73" s="84"/>
      <c r="K73" s="84"/>
      <c r="L73" s="83"/>
      <c r="M73" s="87"/>
      <c r="N73" s="87"/>
      <c r="O73" s="87"/>
      <c r="P73" s="87"/>
      <c r="Q73" s="87"/>
      <c r="R73" s="87"/>
      <c r="S73" s="87"/>
      <c r="T73" s="89"/>
      <c r="U73" s="89"/>
      <c r="W73" s="2"/>
      <c r="X73"/>
      <c r="Y73" s="114"/>
    </row>
    <row r="74" spans="1:25" s="1" customFormat="1" ht="28.9" customHeight="1" x14ac:dyDescent="0.25">
      <c r="A74" s="101" t="s">
        <v>127</v>
      </c>
      <c r="B74" s="102" t="s">
        <v>34</v>
      </c>
      <c r="C74" s="103" t="s">
        <v>104</v>
      </c>
      <c r="D74" s="103">
        <v>1</v>
      </c>
      <c r="E74" s="103">
        <v>7</v>
      </c>
      <c r="F74" s="102" t="s">
        <v>36</v>
      </c>
      <c r="G74" s="102" t="s">
        <v>116</v>
      </c>
      <c r="H74" s="102" t="s">
        <v>117</v>
      </c>
      <c r="I74" s="104" t="s">
        <v>128</v>
      </c>
      <c r="J74" s="102" t="s">
        <v>88</v>
      </c>
      <c r="K74" s="103">
        <v>16</v>
      </c>
      <c r="L74" s="102">
        <v>1000</v>
      </c>
      <c r="M74" s="105">
        <f>'[1]CALENDARIO (26)'!N39</f>
        <v>500000</v>
      </c>
      <c r="N74" s="106">
        <v>0</v>
      </c>
      <c r="O74" s="107">
        <v>0</v>
      </c>
      <c r="P74" s="107">
        <v>0</v>
      </c>
      <c r="Q74" s="106">
        <f t="shared" ref="Q74" si="6">M74</f>
        <v>500000</v>
      </c>
      <c r="R74" s="106">
        <v>0</v>
      </c>
      <c r="S74" s="107">
        <v>0</v>
      </c>
      <c r="T74" s="108" t="s">
        <v>53</v>
      </c>
      <c r="U74" s="109" t="s">
        <v>110</v>
      </c>
      <c r="W74" s="2"/>
      <c r="X74"/>
      <c r="Y74" s="114"/>
    </row>
    <row r="75" spans="1:25" s="1" customFormat="1" ht="28.9" customHeight="1" x14ac:dyDescent="0.25">
      <c r="A75" s="39"/>
      <c r="B75" s="42"/>
      <c r="C75" s="41"/>
      <c r="D75" s="41"/>
      <c r="E75" s="41"/>
      <c r="F75" s="42"/>
      <c r="G75" s="42"/>
      <c r="H75" s="42"/>
      <c r="I75" s="43"/>
      <c r="J75" s="42"/>
      <c r="K75" s="41"/>
      <c r="L75" s="42"/>
      <c r="M75" s="45"/>
      <c r="N75" s="46"/>
      <c r="O75" s="47"/>
      <c r="P75" s="47"/>
      <c r="Q75" s="46"/>
      <c r="R75" s="46"/>
      <c r="S75" s="47"/>
      <c r="T75" s="48"/>
      <c r="U75" s="49"/>
      <c r="W75" s="2"/>
      <c r="X75"/>
      <c r="Y75"/>
    </row>
    <row r="76" spans="1:25" s="1" customFormat="1" ht="28.9" customHeight="1" x14ac:dyDescent="0.25">
      <c r="A76" s="39" t="s">
        <v>129</v>
      </c>
      <c r="B76" s="42" t="s">
        <v>49</v>
      </c>
      <c r="C76" s="41" t="s">
        <v>130</v>
      </c>
      <c r="D76" s="41">
        <v>1</v>
      </c>
      <c r="E76" s="41">
        <v>7</v>
      </c>
      <c r="F76" s="42" t="s">
        <v>36</v>
      </c>
      <c r="G76" s="42" t="s">
        <v>99</v>
      </c>
      <c r="H76" s="42" t="s">
        <v>100</v>
      </c>
      <c r="I76" s="43" t="s">
        <v>131</v>
      </c>
      <c r="J76" s="42" t="s">
        <v>88</v>
      </c>
      <c r="K76" s="41">
        <v>500</v>
      </c>
      <c r="L76" s="42" t="s">
        <v>132</v>
      </c>
      <c r="M76" s="45">
        <f>'[1]CALENDARIO (26)'!N40</f>
        <v>682643.3</v>
      </c>
      <c r="N76" s="46">
        <v>0</v>
      </c>
      <c r="O76" s="47">
        <v>0</v>
      </c>
      <c r="P76" s="47">
        <v>0</v>
      </c>
      <c r="Q76" s="46">
        <f>M76</f>
        <v>682643.3</v>
      </c>
      <c r="R76" s="46">
        <v>0</v>
      </c>
      <c r="S76" s="47">
        <v>0</v>
      </c>
      <c r="T76" s="48" t="s">
        <v>43</v>
      </c>
      <c r="U76" s="49" t="s">
        <v>54</v>
      </c>
      <c r="W76" s="2"/>
      <c r="X76"/>
      <c r="Y76"/>
    </row>
    <row r="77" spans="1:25" s="1" customFormat="1" ht="17.25" x14ac:dyDescent="0.25">
      <c r="A77" s="58"/>
      <c r="B77" s="65"/>
      <c r="C77" s="41"/>
      <c r="D77" s="41"/>
      <c r="E77" s="41"/>
      <c r="F77" s="41"/>
      <c r="G77" s="41"/>
      <c r="H77" s="41"/>
      <c r="I77" s="55" t="s">
        <v>133</v>
      </c>
      <c r="J77" s="50"/>
      <c r="K77" s="50"/>
      <c r="L77" s="42"/>
      <c r="M77" s="57">
        <f>SUM(M27:M76)</f>
        <v>30941530</v>
      </c>
      <c r="N77" s="57">
        <f>SUM(N27:N76)</f>
        <v>0</v>
      </c>
      <c r="O77" s="57">
        <f>SUM(O27:O76)</f>
        <v>0</v>
      </c>
      <c r="P77" s="57">
        <f>SUM(P27:P76)</f>
        <v>0</v>
      </c>
      <c r="Q77" s="57">
        <f>SUM(Q27:Q76)</f>
        <v>30941530</v>
      </c>
      <c r="R77" s="57">
        <f>SUM(R27:R74)</f>
        <v>0</v>
      </c>
      <c r="S77" s="57">
        <f>SUM(S27:S74)</f>
        <v>0</v>
      </c>
      <c r="T77" s="54"/>
      <c r="U77" s="49"/>
      <c r="W77" s="2"/>
      <c r="X77"/>
      <c r="Y77" s="114"/>
    </row>
    <row r="78" spans="1:25" s="1" customFormat="1" ht="17.25" x14ac:dyDescent="0.25">
      <c r="A78" s="58"/>
      <c r="B78" s="65"/>
      <c r="C78" s="41"/>
      <c r="D78" s="41"/>
      <c r="E78" s="41"/>
      <c r="F78" s="41"/>
      <c r="G78" s="41"/>
      <c r="H78" s="41"/>
      <c r="I78" s="55"/>
      <c r="J78" s="50"/>
      <c r="K78" s="50"/>
      <c r="L78" s="42"/>
      <c r="M78" s="57"/>
      <c r="N78" s="57"/>
      <c r="O78" s="57"/>
      <c r="P78" s="57"/>
      <c r="Q78" s="57"/>
      <c r="R78" s="57"/>
      <c r="S78" s="57"/>
      <c r="T78" s="54"/>
      <c r="U78" s="49"/>
      <c r="W78" s="2"/>
      <c r="X78"/>
      <c r="Y78" s="114"/>
    </row>
    <row r="79" spans="1:25" s="1" customFormat="1" ht="20.45" customHeight="1" x14ac:dyDescent="0.25">
      <c r="A79" s="134" t="s">
        <v>134</v>
      </c>
      <c r="B79" s="135"/>
      <c r="C79" s="135"/>
      <c r="D79" s="135"/>
      <c r="E79" s="135"/>
      <c r="F79" s="135"/>
      <c r="G79" s="135"/>
      <c r="H79" s="135"/>
      <c r="I79" s="135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54"/>
      <c r="U79" s="49"/>
      <c r="W79" s="2"/>
      <c r="X79"/>
      <c r="Y79" s="114"/>
    </row>
    <row r="80" spans="1:25" s="1" customFormat="1" ht="28.15" customHeight="1" x14ac:dyDescent="0.25">
      <c r="A80" s="39" t="s">
        <v>135</v>
      </c>
      <c r="B80" s="42" t="s">
        <v>34</v>
      </c>
      <c r="C80" s="41" t="s">
        <v>136</v>
      </c>
      <c r="D80" s="41">
        <v>1</v>
      </c>
      <c r="E80" s="41">
        <v>7</v>
      </c>
      <c r="F80" s="42" t="s">
        <v>36</v>
      </c>
      <c r="G80" s="42" t="s">
        <v>137</v>
      </c>
      <c r="H80" s="42" t="s">
        <v>138</v>
      </c>
      <c r="I80" s="43" t="s">
        <v>139</v>
      </c>
      <c r="J80" s="42" t="s">
        <v>88</v>
      </c>
      <c r="K80" s="41">
        <v>500</v>
      </c>
      <c r="L80" s="42" t="s">
        <v>140</v>
      </c>
      <c r="M80" s="45">
        <f>'[1]CALENDARIO (26)'!N43</f>
        <v>800000</v>
      </c>
      <c r="N80" s="46">
        <v>0</v>
      </c>
      <c r="O80" s="47">
        <v>0</v>
      </c>
      <c r="P80" s="47">
        <v>0</v>
      </c>
      <c r="Q80" s="46">
        <f t="shared" ref="Q80:Q82" si="7">M80</f>
        <v>800000</v>
      </c>
      <c r="R80" s="46">
        <v>0</v>
      </c>
      <c r="S80" s="47">
        <v>0</v>
      </c>
      <c r="T80" s="48" t="s">
        <v>43</v>
      </c>
      <c r="U80" s="49" t="s">
        <v>141</v>
      </c>
      <c r="W80" s="2"/>
      <c r="X80"/>
      <c r="Y80" s="114"/>
    </row>
    <row r="81" spans="1:25" s="1" customFormat="1" ht="28.15" customHeight="1" x14ac:dyDescent="0.25">
      <c r="A81" s="115"/>
      <c r="B81" s="116"/>
      <c r="C81" s="41"/>
      <c r="D81" s="116"/>
      <c r="E81" s="41"/>
      <c r="F81" s="41"/>
      <c r="G81" s="41"/>
      <c r="H81" s="41"/>
      <c r="I81" s="43"/>
      <c r="J81" s="42"/>
      <c r="K81" s="41"/>
      <c r="L81" s="42"/>
      <c r="M81" s="45"/>
      <c r="N81" s="46"/>
      <c r="O81" s="47"/>
      <c r="P81" s="47"/>
      <c r="Q81" s="46"/>
      <c r="R81" s="46"/>
      <c r="S81" s="47"/>
      <c r="T81" s="48"/>
      <c r="U81" s="49"/>
      <c r="W81" s="2"/>
      <c r="X81"/>
      <c r="Y81" s="114"/>
    </row>
    <row r="82" spans="1:25" s="1" customFormat="1" ht="21" customHeight="1" x14ac:dyDescent="0.25">
      <c r="A82" s="39" t="s">
        <v>142</v>
      </c>
      <c r="B82" s="42" t="s">
        <v>49</v>
      </c>
      <c r="C82" s="41" t="s">
        <v>143</v>
      </c>
      <c r="D82" s="41">
        <v>1</v>
      </c>
      <c r="E82" s="41">
        <v>7</v>
      </c>
      <c r="F82" s="42" t="s">
        <v>36</v>
      </c>
      <c r="G82" s="42" t="s">
        <v>137</v>
      </c>
      <c r="H82" s="42" t="s">
        <v>138</v>
      </c>
      <c r="I82" s="43" t="s">
        <v>144</v>
      </c>
      <c r="J82" s="42" t="s">
        <v>88</v>
      </c>
      <c r="K82" s="41">
        <v>1000</v>
      </c>
      <c r="L82" s="42" t="s">
        <v>58</v>
      </c>
      <c r="M82" s="45">
        <f>'[1]CALENDARIO (26)'!N44</f>
        <v>1000000</v>
      </c>
      <c r="N82" s="46">
        <v>0</v>
      </c>
      <c r="O82" s="47">
        <v>0</v>
      </c>
      <c r="P82" s="47">
        <v>0</v>
      </c>
      <c r="Q82" s="46">
        <f t="shared" si="7"/>
        <v>1000000</v>
      </c>
      <c r="R82" s="46">
        <v>0</v>
      </c>
      <c r="S82" s="47">
        <v>0</v>
      </c>
      <c r="T82" s="48" t="s">
        <v>43</v>
      </c>
      <c r="U82" s="49" t="s">
        <v>141</v>
      </c>
      <c r="W82" s="2"/>
      <c r="X82"/>
      <c r="Y82" s="114"/>
    </row>
    <row r="83" spans="1:25" s="1" customFormat="1" ht="21" customHeight="1" x14ac:dyDescent="0.25">
      <c r="A83" s="115"/>
      <c r="B83" s="116"/>
      <c r="C83" s="41"/>
      <c r="D83" s="116"/>
      <c r="E83" s="41"/>
      <c r="F83" s="42"/>
      <c r="G83" s="42"/>
      <c r="H83" s="42"/>
      <c r="I83" s="43"/>
      <c r="J83" s="42"/>
      <c r="K83" s="41"/>
      <c r="L83" s="42"/>
      <c r="M83" s="45"/>
      <c r="N83" s="46"/>
      <c r="O83" s="47"/>
      <c r="P83" s="47"/>
      <c r="Q83" s="46"/>
      <c r="R83" s="46"/>
      <c r="S83" s="47"/>
      <c r="T83" s="48"/>
      <c r="U83" s="49"/>
      <c r="W83" s="2"/>
      <c r="X83"/>
      <c r="Y83" s="114"/>
    </row>
    <row r="84" spans="1:25" s="1" customFormat="1" ht="17.25" x14ac:dyDescent="0.25">
      <c r="A84" s="58"/>
      <c r="B84" s="65"/>
      <c r="C84" s="41"/>
      <c r="D84" s="41"/>
      <c r="E84" s="41"/>
      <c r="F84" s="41"/>
      <c r="G84" s="41"/>
      <c r="H84" s="41"/>
      <c r="I84" s="55" t="s">
        <v>145</v>
      </c>
      <c r="J84" s="42"/>
      <c r="K84" s="41"/>
      <c r="L84" s="42"/>
      <c r="M84" s="57">
        <f t="shared" ref="M84:S84" si="8">SUM(M80:M83)</f>
        <v>1800000</v>
      </c>
      <c r="N84" s="57">
        <f t="shared" si="8"/>
        <v>0</v>
      </c>
      <c r="O84" s="57">
        <f t="shared" si="8"/>
        <v>0</v>
      </c>
      <c r="P84" s="57">
        <f t="shared" si="8"/>
        <v>0</v>
      </c>
      <c r="Q84" s="57">
        <f t="shared" si="8"/>
        <v>1800000</v>
      </c>
      <c r="R84" s="57">
        <f t="shared" si="8"/>
        <v>0</v>
      </c>
      <c r="S84" s="57">
        <f t="shared" si="8"/>
        <v>0</v>
      </c>
      <c r="T84" s="54"/>
      <c r="U84" s="49"/>
      <c r="W84" s="2"/>
      <c r="X84"/>
      <c r="Y84" s="114"/>
    </row>
    <row r="85" spans="1:25" s="1" customFormat="1" ht="16.5" x14ac:dyDescent="0.25">
      <c r="A85" s="134" t="s">
        <v>146</v>
      </c>
      <c r="B85" s="135"/>
      <c r="C85" s="135"/>
      <c r="D85" s="135"/>
      <c r="E85" s="135"/>
      <c r="F85" s="135"/>
      <c r="G85" s="135"/>
      <c r="H85" s="135"/>
      <c r="I85" s="135"/>
      <c r="J85" s="42"/>
      <c r="K85" s="41"/>
      <c r="L85" s="42"/>
      <c r="M85" s="110"/>
      <c r="N85" s="110"/>
      <c r="O85" s="110"/>
      <c r="P85" s="110"/>
      <c r="Q85" s="110"/>
      <c r="R85" s="110"/>
      <c r="S85" s="110"/>
      <c r="T85" s="54"/>
      <c r="U85" s="49"/>
      <c r="W85" s="2"/>
      <c r="X85"/>
      <c r="Y85" s="114"/>
    </row>
    <row r="86" spans="1:25" s="1" customFormat="1" ht="26.45" customHeight="1" x14ac:dyDescent="0.25">
      <c r="A86" s="39" t="s">
        <v>147</v>
      </c>
      <c r="B86" s="42" t="s">
        <v>34</v>
      </c>
      <c r="C86" s="41" t="s">
        <v>148</v>
      </c>
      <c r="D86" s="41">
        <v>1</v>
      </c>
      <c r="E86" s="41">
        <v>7</v>
      </c>
      <c r="F86" s="42" t="s">
        <v>36</v>
      </c>
      <c r="G86" s="42" t="s">
        <v>149</v>
      </c>
      <c r="H86" s="42" t="s">
        <v>86</v>
      </c>
      <c r="I86" s="43" t="s">
        <v>150</v>
      </c>
      <c r="J86" s="42" t="s">
        <v>88</v>
      </c>
      <c r="K86" s="41">
        <v>2500</v>
      </c>
      <c r="L86" s="42" t="s">
        <v>80</v>
      </c>
      <c r="M86" s="45">
        <f>'[1]CALENDARIO (26)'!O53</f>
        <v>4879422.09</v>
      </c>
      <c r="N86" s="46">
        <v>0</v>
      </c>
      <c r="O86" s="46">
        <f>M86</f>
        <v>4879422.09</v>
      </c>
      <c r="P86" s="47">
        <v>0</v>
      </c>
      <c r="Q86" s="46">
        <v>0</v>
      </c>
      <c r="R86" s="46">
        <v>0</v>
      </c>
      <c r="S86" s="47">
        <v>0</v>
      </c>
      <c r="T86" s="48" t="s">
        <v>43</v>
      </c>
      <c r="U86" s="49" t="s">
        <v>151</v>
      </c>
      <c r="W86" s="2"/>
      <c r="X86"/>
      <c r="Y86" s="114"/>
    </row>
    <row r="87" spans="1:25" s="1" customFormat="1" ht="26.45" customHeight="1" x14ac:dyDescent="0.25">
      <c r="A87" s="39"/>
      <c r="B87" s="42"/>
      <c r="C87" s="41"/>
      <c r="D87" s="41"/>
      <c r="E87" s="41"/>
      <c r="F87" s="42"/>
      <c r="G87" s="42"/>
      <c r="H87" s="42"/>
      <c r="I87" s="43"/>
      <c r="J87" s="42"/>
      <c r="K87" s="41"/>
      <c r="L87" s="42"/>
      <c r="M87" s="45"/>
      <c r="N87" s="46"/>
      <c r="O87" s="46"/>
      <c r="P87" s="47"/>
      <c r="Q87" s="46"/>
      <c r="R87" s="46"/>
      <c r="S87" s="47"/>
      <c r="T87" s="48"/>
      <c r="U87" s="49"/>
      <c r="W87" s="2"/>
      <c r="X87"/>
      <c r="Y87" s="114"/>
    </row>
    <row r="88" spans="1:25" s="1" customFormat="1" ht="26.45" customHeight="1" x14ac:dyDescent="0.25">
      <c r="A88" s="39" t="s">
        <v>152</v>
      </c>
      <c r="B88" s="42" t="s">
        <v>49</v>
      </c>
      <c r="C88" s="41" t="s">
        <v>153</v>
      </c>
      <c r="D88" s="41">
        <v>1</v>
      </c>
      <c r="E88" s="41">
        <v>7</v>
      </c>
      <c r="F88" s="42" t="s">
        <v>36</v>
      </c>
      <c r="G88" s="42" t="s">
        <v>149</v>
      </c>
      <c r="H88" s="42" t="s">
        <v>86</v>
      </c>
      <c r="I88" s="43" t="s">
        <v>154</v>
      </c>
      <c r="J88" s="42" t="s">
        <v>88</v>
      </c>
      <c r="K88" s="41">
        <v>600</v>
      </c>
      <c r="L88" s="42" t="s">
        <v>80</v>
      </c>
      <c r="M88" s="45">
        <f>'[1]CALENDARIO (26)'!O55</f>
        <v>1278441.23</v>
      </c>
      <c r="N88" s="46">
        <v>0</v>
      </c>
      <c r="O88" s="46">
        <f>M88</f>
        <v>1278441.23</v>
      </c>
      <c r="P88" s="47">
        <v>0</v>
      </c>
      <c r="Q88" s="46">
        <v>0</v>
      </c>
      <c r="R88" s="46">
        <v>0</v>
      </c>
      <c r="S88" s="47">
        <v>0</v>
      </c>
      <c r="T88" s="48" t="s">
        <v>43</v>
      </c>
      <c r="U88" s="49" t="s">
        <v>155</v>
      </c>
      <c r="W88" s="2"/>
      <c r="X88"/>
      <c r="Y88" s="114"/>
    </row>
    <row r="89" spans="1:25" s="1" customFormat="1" x14ac:dyDescent="0.25">
      <c r="A89" s="39"/>
      <c r="B89" s="42"/>
      <c r="C89" s="41"/>
      <c r="D89" s="41"/>
      <c r="E89" s="41"/>
      <c r="F89" s="41"/>
      <c r="G89" s="41"/>
      <c r="H89" s="41"/>
      <c r="I89" s="43"/>
      <c r="J89" s="42"/>
      <c r="K89" s="41"/>
      <c r="L89" s="42"/>
      <c r="M89" s="110"/>
      <c r="N89" s="110"/>
      <c r="O89" s="110"/>
      <c r="P89" s="110"/>
      <c r="Q89" s="110"/>
      <c r="R89" s="110"/>
      <c r="S89" s="110"/>
      <c r="T89" s="54"/>
      <c r="U89" s="49"/>
      <c r="W89" s="2"/>
      <c r="X89"/>
      <c r="Y89" s="114"/>
    </row>
    <row r="90" spans="1:25" s="1" customFormat="1" ht="26.45" customHeight="1" x14ac:dyDescent="0.25">
      <c r="A90" s="39" t="s">
        <v>156</v>
      </c>
      <c r="B90" s="42" t="s">
        <v>34</v>
      </c>
      <c r="C90" s="117" t="s">
        <v>157</v>
      </c>
      <c r="D90" s="41">
        <v>1</v>
      </c>
      <c r="E90" s="41">
        <v>7</v>
      </c>
      <c r="F90" s="42" t="s">
        <v>36</v>
      </c>
      <c r="G90" s="42" t="s">
        <v>149</v>
      </c>
      <c r="H90" s="42" t="s">
        <v>86</v>
      </c>
      <c r="I90" s="43" t="s">
        <v>158</v>
      </c>
      <c r="J90" s="42" t="s">
        <v>88</v>
      </c>
      <c r="K90" s="41">
        <v>824</v>
      </c>
      <c r="L90" s="42" t="s">
        <v>80</v>
      </c>
      <c r="M90" s="45">
        <f>'[1]CALENDARIO (26)'!O57</f>
        <v>1869574.68</v>
      </c>
      <c r="N90" s="46">
        <v>0</v>
      </c>
      <c r="O90" s="46">
        <f>M90</f>
        <v>1869574.68</v>
      </c>
      <c r="P90" s="47">
        <v>0</v>
      </c>
      <c r="Q90" s="46">
        <v>0</v>
      </c>
      <c r="R90" s="46">
        <v>0</v>
      </c>
      <c r="S90" s="47">
        <v>0</v>
      </c>
      <c r="T90" s="48" t="s">
        <v>43</v>
      </c>
      <c r="U90" s="49" t="s">
        <v>159</v>
      </c>
      <c r="W90" s="2"/>
      <c r="X90"/>
      <c r="Y90" s="114"/>
    </row>
    <row r="91" spans="1:25" s="1" customFormat="1" ht="17.25" x14ac:dyDescent="0.25">
      <c r="A91" s="58"/>
      <c r="B91" s="65"/>
      <c r="C91" s="41"/>
      <c r="D91" s="41"/>
      <c r="E91" s="41"/>
      <c r="F91" s="41"/>
      <c r="G91" s="41"/>
      <c r="H91" s="41"/>
      <c r="I91" s="55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54"/>
      <c r="U91" s="49"/>
      <c r="W91" s="2"/>
      <c r="X91"/>
      <c r="Y91" s="114"/>
    </row>
    <row r="92" spans="1:25" s="1" customFormat="1" ht="17.25" x14ac:dyDescent="0.25">
      <c r="A92" s="58"/>
      <c r="B92" s="65"/>
      <c r="C92" s="41"/>
      <c r="D92" s="41"/>
      <c r="E92" s="41"/>
      <c r="F92" s="41"/>
      <c r="G92" s="41"/>
      <c r="H92" s="41"/>
      <c r="I92" s="55" t="s">
        <v>160</v>
      </c>
      <c r="J92" s="50"/>
      <c r="K92" s="50"/>
      <c r="L92" s="42"/>
      <c r="M92" s="57">
        <f>M88+M86+M90</f>
        <v>8027438</v>
      </c>
      <c r="N92" s="57">
        <f t="shared" ref="N92:S92" si="9">N88+N86+N90</f>
        <v>0</v>
      </c>
      <c r="O92" s="57">
        <f t="shared" si="9"/>
        <v>8027438</v>
      </c>
      <c r="P92" s="57">
        <f t="shared" si="9"/>
        <v>0</v>
      </c>
      <c r="Q92" s="57">
        <f t="shared" si="9"/>
        <v>0</v>
      </c>
      <c r="R92" s="57">
        <f t="shared" si="9"/>
        <v>0</v>
      </c>
      <c r="S92" s="57">
        <f t="shared" si="9"/>
        <v>0</v>
      </c>
      <c r="T92" s="54"/>
      <c r="U92" s="49"/>
      <c r="W92" s="2"/>
      <c r="X92"/>
      <c r="Y92" s="114"/>
    </row>
    <row r="93" spans="1:25" s="1" customFormat="1" ht="18" thickBot="1" x14ac:dyDescent="0.3">
      <c r="A93" s="118"/>
      <c r="B93" s="119"/>
      <c r="C93" s="75"/>
      <c r="D93" s="75"/>
      <c r="E93" s="75"/>
      <c r="F93" s="75"/>
      <c r="G93" s="75"/>
      <c r="H93" s="75"/>
      <c r="I93" s="120" t="s">
        <v>161</v>
      </c>
      <c r="J93" s="121"/>
      <c r="K93" s="121"/>
      <c r="L93" s="76"/>
      <c r="M93" s="122">
        <f t="shared" ref="M93:S93" si="10">M92+M84+M77+M24</f>
        <v>50968968</v>
      </c>
      <c r="N93" s="122">
        <f t="shared" si="10"/>
        <v>0</v>
      </c>
      <c r="O93" s="122">
        <f t="shared" si="10"/>
        <v>8027438</v>
      </c>
      <c r="P93" s="122">
        <f t="shared" si="10"/>
        <v>0</v>
      </c>
      <c r="Q93" s="122">
        <f t="shared" si="10"/>
        <v>42941530</v>
      </c>
      <c r="R93" s="122">
        <f t="shared" si="10"/>
        <v>0</v>
      </c>
      <c r="S93" s="122">
        <f t="shared" si="10"/>
        <v>0</v>
      </c>
      <c r="T93" s="123"/>
      <c r="U93" s="82"/>
      <c r="W93" s="2"/>
      <c r="X93"/>
      <c r="Y93" s="114"/>
    </row>
    <row r="94" spans="1:25" s="1" customFormat="1" ht="17.25" x14ac:dyDescent="0.25">
      <c r="A94" s="91"/>
      <c r="B94" s="91"/>
      <c r="C94" s="84"/>
      <c r="D94" s="84"/>
      <c r="E94" s="84"/>
      <c r="F94" s="84"/>
      <c r="G94" s="84"/>
      <c r="H94" s="84"/>
      <c r="I94" s="92"/>
      <c r="J94" s="124"/>
      <c r="K94" s="124"/>
      <c r="L94" s="83"/>
      <c r="M94" s="125"/>
      <c r="N94" s="125"/>
      <c r="O94" s="125"/>
      <c r="P94" s="125"/>
      <c r="Q94" s="125"/>
      <c r="R94" s="125"/>
      <c r="S94" s="125"/>
      <c r="T94" s="90"/>
      <c r="U94" s="90"/>
      <c r="W94" s="2"/>
      <c r="X94"/>
      <c r="Y94" s="114"/>
    </row>
    <row r="95" spans="1:25" s="1" customFormat="1" ht="17.25" x14ac:dyDescent="0.25">
      <c r="A95" s="91"/>
      <c r="B95" s="91"/>
      <c r="C95" s="84"/>
      <c r="D95" s="84"/>
      <c r="E95" s="84"/>
      <c r="F95" s="84"/>
      <c r="G95" s="84"/>
      <c r="H95" s="84"/>
      <c r="I95" s="92"/>
      <c r="J95" s="124"/>
      <c r="K95" s="124"/>
      <c r="L95" s="83"/>
      <c r="M95" s="125"/>
      <c r="N95" s="125"/>
      <c r="O95" s="125"/>
      <c r="P95" s="125"/>
      <c r="Q95" s="125"/>
      <c r="R95" s="125"/>
      <c r="S95" s="125"/>
      <c r="T95" s="90"/>
      <c r="U95" s="90"/>
      <c r="W95" s="2"/>
      <c r="X95"/>
      <c r="Y95" s="114"/>
    </row>
    <row r="96" spans="1:25" s="1" customFormat="1" ht="17.25" x14ac:dyDescent="0.25">
      <c r="A96" s="91"/>
      <c r="B96" s="91"/>
      <c r="C96" s="84"/>
      <c r="D96" s="84"/>
      <c r="E96" s="84"/>
      <c r="F96" s="84"/>
      <c r="G96" s="84"/>
      <c r="H96" s="84"/>
      <c r="I96" s="92"/>
      <c r="J96" s="124"/>
      <c r="K96" s="124"/>
      <c r="L96" s="83"/>
      <c r="M96" s="125"/>
      <c r="N96" s="125"/>
      <c r="O96" s="125"/>
      <c r="P96" s="125"/>
      <c r="Q96" s="125"/>
      <c r="R96" s="125"/>
      <c r="S96" s="125"/>
      <c r="T96" s="90"/>
      <c r="U96" s="90"/>
      <c r="W96" s="2"/>
      <c r="X96"/>
      <c r="Y96" s="114"/>
    </row>
    <row r="97" spans="1:25" s="1" customFormat="1" ht="17.25" x14ac:dyDescent="0.25">
      <c r="A97" s="91"/>
      <c r="B97" s="91"/>
      <c r="C97" s="84"/>
      <c r="D97" s="84"/>
      <c r="E97" s="84"/>
      <c r="F97" s="84"/>
      <c r="G97" s="84"/>
      <c r="H97" s="84"/>
      <c r="I97" s="92"/>
      <c r="J97"/>
      <c r="K97"/>
      <c r="L97"/>
      <c r="M97"/>
      <c r="N97"/>
      <c r="O97"/>
      <c r="P97"/>
      <c r="Q97"/>
      <c r="R97"/>
      <c r="S97"/>
      <c r="T97" s="90"/>
      <c r="U97" s="90"/>
      <c r="W97" s="2"/>
      <c r="X97"/>
      <c r="Y97" s="114"/>
    </row>
    <row r="98" spans="1:25" s="1" customFormat="1" ht="17.25" x14ac:dyDescent="0.25">
      <c r="A98" s="91"/>
      <c r="B98" s="91"/>
      <c r="C98" s="84"/>
      <c r="D98" s="84"/>
      <c r="E98" s="84"/>
      <c r="F98" s="84"/>
      <c r="G98" s="84"/>
      <c r="H98" s="84"/>
      <c r="I98" s="92"/>
      <c r="J98" s="93"/>
      <c r="K98" s="93"/>
      <c r="L98" s="93"/>
      <c r="M98" s="94"/>
      <c r="N98" s="94"/>
      <c r="O98" s="94"/>
      <c r="P98" s="94"/>
      <c r="Q98" s="94"/>
      <c r="R98" s="94"/>
      <c r="S98" s="94"/>
      <c r="T98" s="90"/>
      <c r="U98" s="90"/>
      <c r="W98" s="2"/>
      <c r="X98"/>
      <c r="Y98" s="114"/>
    </row>
    <row r="99" spans="1:25" s="1" customFormat="1" ht="17.25" x14ac:dyDescent="0.25">
      <c r="A99" s="91"/>
      <c r="B99" s="91"/>
      <c r="C99" s="84"/>
      <c r="D99" s="84"/>
      <c r="E99" s="84"/>
      <c r="F99" s="84"/>
      <c r="G99" s="84"/>
      <c r="H99" s="84"/>
      <c r="I99" s="95"/>
      <c r="J99" s="84"/>
      <c r="K99" s="84"/>
      <c r="L99" s="83"/>
      <c r="M99" s="96"/>
      <c r="N99" s="96"/>
      <c r="O99" s="96"/>
      <c r="P99" s="96"/>
      <c r="Q99" s="96"/>
      <c r="R99" s="96"/>
      <c r="S99" s="96" t="s">
        <v>82</v>
      </c>
      <c r="T99" s="89"/>
      <c r="U99" s="89"/>
      <c r="W99" s="2"/>
      <c r="X99"/>
      <c r="Y99" s="114"/>
    </row>
    <row r="100" spans="1:25" s="1" customFormat="1" ht="17.25" x14ac:dyDescent="0.25">
      <c r="A100" s="91"/>
      <c r="B100" s="91"/>
      <c r="C100" s="85"/>
      <c r="D100" s="84"/>
      <c r="E100" s="84"/>
      <c r="F100" s="84"/>
      <c r="G100" s="84"/>
      <c r="H100" s="84"/>
      <c r="I100" s="97"/>
      <c r="J100" s="84"/>
      <c r="K100" s="84"/>
      <c r="L100" s="98"/>
      <c r="M100" s="99"/>
      <c r="N100" s="99"/>
      <c r="O100" s="99"/>
      <c r="P100" s="99"/>
      <c r="Q100" s="99"/>
      <c r="R100" s="99"/>
      <c r="S100" s="99"/>
      <c r="T100" s="100"/>
      <c r="U100" s="100"/>
      <c r="W100" s="2"/>
      <c r="X100"/>
      <c r="Y100" s="114"/>
    </row>
    <row r="101" spans="1:25" s="1" customFormat="1" ht="17.25" x14ac:dyDescent="0.25">
      <c r="A101" s="91"/>
      <c r="B101" s="91"/>
      <c r="C101" s="85"/>
      <c r="D101" s="84"/>
      <c r="E101" s="84"/>
      <c r="F101" s="84"/>
      <c r="G101" s="84"/>
      <c r="H101" s="84"/>
      <c r="I101" s="97"/>
      <c r="J101" s="84"/>
      <c r="K101" s="84"/>
      <c r="L101" s="98"/>
      <c r="M101" s="99"/>
      <c r="N101" s="99"/>
      <c r="O101" s="99"/>
      <c r="P101" s="99"/>
      <c r="Q101" s="99"/>
      <c r="R101" s="99"/>
      <c r="S101" s="99"/>
      <c r="T101" s="100"/>
      <c r="U101" s="100"/>
      <c r="W101" s="2"/>
      <c r="X101"/>
      <c r="Y101" s="114"/>
    </row>
    <row r="102" spans="1:25" s="1" customFormat="1" ht="17.25" x14ac:dyDescent="0.25">
      <c r="A102" s="91"/>
      <c r="B102" s="91"/>
      <c r="C102" s="84"/>
      <c r="D102" s="84"/>
      <c r="E102" s="84"/>
      <c r="F102" s="84"/>
      <c r="G102" s="84"/>
      <c r="H102" s="84"/>
      <c r="I102" s="95"/>
      <c r="J102" s="84"/>
      <c r="K102" s="84"/>
      <c r="L102" s="83"/>
      <c r="M102" s="87"/>
      <c r="N102" s="87"/>
      <c r="O102" s="87"/>
      <c r="P102" s="87"/>
      <c r="Q102" s="87"/>
      <c r="R102" s="87"/>
      <c r="S102" s="87"/>
      <c r="T102" s="89"/>
      <c r="U102" s="89"/>
      <c r="W102" s="2"/>
      <c r="X102"/>
      <c r="Y102" s="114"/>
    </row>
    <row r="103" spans="1:25" s="1" customFormat="1" ht="17.25" x14ac:dyDescent="0.25">
      <c r="A103" s="91"/>
      <c r="B103" s="91"/>
      <c r="C103" s="84"/>
      <c r="D103" s="84"/>
      <c r="E103" s="84"/>
      <c r="F103" s="84"/>
      <c r="G103" s="84"/>
      <c r="H103" s="84"/>
      <c r="I103" s="92"/>
      <c r="J103" s="124"/>
      <c r="K103" s="124"/>
      <c r="L103" s="83"/>
      <c r="M103" s="125"/>
      <c r="N103" s="125"/>
      <c r="O103" s="125"/>
      <c r="P103" s="125"/>
      <c r="Q103" s="125"/>
      <c r="R103" s="125"/>
      <c r="S103" s="125"/>
      <c r="T103" s="90"/>
      <c r="U103" s="90"/>
      <c r="W103" s="2"/>
      <c r="X103"/>
      <c r="Y103" s="114"/>
    </row>
    <row r="115" spans="13:13" x14ac:dyDescent="0.25">
      <c r="M115" s="127"/>
    </row>
  </sheetData>
  <autoFilter ref="T10:T93" xr:uid="{9E3FE0D0-F98F-4B71-88E6-1810C5E272E6}"/>
  <mergeCells count="31">
    <mergeCell ref="Q8:T8"/>
    <mergeCell ref="A1:U1"/>
    <mergeCell ref="A2:U2"/>
    <mergeCell ref="A3:U3"/>
    <mergeCell ref="A6:U6"/>
    <mergeCell ref="P7:R7"/>
    <mergeCell ref="W10:W12"/>
    <mergeCell ref="J11:J12"/>
    <mergeCell ref="K11:K12"/>
    <mergeCell ref="L11:L12"/>
    <mergeCell ref="M11:M12"/>
    <mergeCell ref="O11:P11"/>
    <mergeCell ref="Q11:R11"/>
    <mergeCell ref="S11:S12"/>
    <mergeCell ref="J10:L10"/>
    <mergeCell ref="M10:S10"/>
    <mergeCell ref="T10:T12"/>
    <mergeCell ref="A14:G14"/>
    <mergeCell ref="A26:G26"/>
    <mergeCell ref="A79:I79"/>
    <mergeCell ref="A85:I85"/>
    <mergeCell ref="U10:U12"/>
    <mergeCell ref="G10:G12"/>
    <mergeCell ref="H10:H12"/>
    <mergeCell ref="I10:I12"/>
    <mergeCell ref="A10:A12"/>
    <mergeCell ref="B10:B12"/>
    <mergeCell ref="C10:C12"/>
    <mergeCell ref="D10:D12"/>
    <mergeCell ref="E10:E12"/>
    <mergeCell ref="F10:F12"/>
  </mergeCells>
  <pageMargins left="0.99" right="0.19685039370078741" top="0.47244094488188981" bottom="0.43307086614173229" header="0.43307086614173229" footer="0.15748031496062992"/>
  <pageSetup paperSize="5" scale="58" orientation="landscape" r:id="rId1"/>
  <headerFooter>
    <oddFooter xml:space="preserve">&amp;C&amp;"Book Antiqua,Normal"&amp;10APO-7&amp;R&amp;"Book Antiqua,Normal"&amp;10&amp;P/&amp;N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2025 SIN ARMON  NVO</vt:lpstr>
      <vt:lpstr>'POA 2025 SIN ARMON  NVO'!Área_de_impresión</vt:lpstr>
      <vt:lpstr>'POA 2025 SIN ARMON  NVO'!Títulos_a_imprimir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VARGAS</dc:creator>
  <cp:lastModifiedBy>NADIN GARCIA GUTIERREZ</cp:lastModifiedBy>
  <dcterms:created xsi:type="dcterms:W3CDTF">2025-12-18T17:07:23Z</dcterms:created>
  <dcterms:modified xsi:type="dcterms:W3CDTF">2025-12-18T20:34:10Z</dcterms:modified>
</cp:coreProperties>
</file>